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fileSharing readOnlyRecommended="1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/Users/jannesvonbargen/Documents/Jugend Forscht/"/>
    </mc:Choice>
  </mc:AlternateContent>
  <xr:revisionPtr revIDLastSave="0" documentId="8_{B2593C9D-919E-D840-B746-6CC7C7E89E27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Tabelle1" sheetId="1" r:id="rId1"/>
    <sheet name="Tabelle2" sheetId="2" r:id="rId2"/>
  </sheets>
  <definedNames>
    <definedName name="Ausstoss">Tabelle1!$B$12</definedName>
    <definedName name="CO2_to_ppm">Tabelle1!$C$10</definedName>
    <definedName name="dSab_0">Tabelle1!$C$6</definedName>
    <definedName name="dt">Tabelle1!$C$2</definedName>
    <definedName name="Exi">Tabelle1!$N$7</definedName>
    <definedName name="Exponent">Tabelle1!$F$9</definedName>
    <definedName name="Faktor">Tabelle1!$C$1</definedName>
    <definedName name="K_to_C">Tabelle1!#REF!</definedName>
    <definedName name="konst">Tabelle1!#REF!</definedName>
    <definedName name="ppm_0">Tabelle1!$C$7</definedName>
    <definedName name="ppm_to_W_p_m2">Tabelle1!#REF!</definedName>
    <definedName name="prozent">Tabelle1!$C$1</definedName>
    <definedName name="Rueck">Tabelle1!$C$8</definedName>
    <definedName name="Sab_0">Tabelle1!$C$5</definedName>
    <definedName name="sigma">Tabelle1!$C$9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B16" i="1"/>
  <c r="B17" i="1" s="1"/>
  <c r="B18" i="1" l="1"/>
  <c r="B19" i="1" l="1"/>
  <c r="D15" i="1"/>
  <c r="E15" i="1" l="1"/>
  <c r="B20" i="1"/>
  <c r="B21" i="1" l="1"/>
  <c r="H15" i="1"/>
  <c r="K30" i="1"/>
  <c r="K31" i="1" s="1"/>
  <c r="K32" i="1" s="1"/>
  <c r="K34" i="1" s="1"/>
  <c r="C10" i="1" s="1"/>
  <c r="C17" i="1" l="1"/>
  <c r="C15" i="1"/>
  <c r="D16" i="1" s="1"/>
  <c r="E16" i="1" s="1"/>
  <c r="C18" i="1"/>
  <c r="C19" i="1"/>
  <c r="C20" i="1"/>
  <c r="B22" i="1"/>
  <c r="C21" i="1"/>
  <c r="B23" i="1" l="1"/>
  <c r="C22" i="1"/>
  <c r="C5" i="1"/>
  <c r="F15" i="1" s="1"/>
  <c r="B24" i="1" l="1"/>
  <c r="C23" i="1"/>
  <c r="F16" i="1"/>
  <c r="C16" i="1"/>
  <c r="D17" i="1" s="1"/>
  <c r="D18" i="1" s="1"/>
  <c r="D19" i="1" s="1"/>
  <c r="D20" i="1" s="1"/>
  <c r="D21" i="1" s="1"/>
  <c r="D22" i="1" s="1"/>
  <c r="D23" i="1" s="1"/>
  <c r="B25" i="1" l="1"/>
  <c r="C24" i="1"/>
  <c r="D24" i="1"/>
  <c r="D25" i="1" l="1"/>
  <c r="B26" i="1"/>
  <c r="C25" i="1"/>
  <c r="E17" i="1"/>
  <c r="D26" i="1" l="1"/>
  <c r="B27" i="1"/>
  <c r="C26" i="1"/>
  <c r="E18" i="1"/>
  <c r="F17" i="1"/>
  <c r="G15" i="1"/>
  <c r="G16" i="1"/>
  <c r="D27" i="1" l="1"/>
  <c r="B28" i="1"/>
  <c r="C27" i="1"/>
  <c r="H16" i="1"/>
  <c r="I16" i="1" s="1"/>
  <c r="F18" i="1"/>
  <c r="E19" i="1"/>
  <c r="G17" i="1"/>
  <c r="H17" i="1" s="1"/>
  <c r="I17" i="1" s="1"/>
  <c r="D28" i="1" l="1"/>
  <c r="B29" i="1"/>
  <c r="C28" i="1"/>
  <c r="F19" i="1"/>
  <c r="E20" i="1"/>
  <c r="G18" i="1"/>
  <c r="H18" i="1" s="1"/>
  <c r="I18" i="1" s="1"/>
  <c r="D29" i="1" l="1"/>
  <c r="B30" i="1"/>
  <c r="C29" i="1"/>
  <c r="F20" i="1"/>
  <c r="E21" i="1"/>
  <c r="G19" i="1"/>
  <c r="H19" i="1" s="1"/>
  <c r="I19" i="1" s="1"/>
  <c r="D30" i="1" l="1"/>
  <c r="B31" i="1"/>
  <c r="C30" i="1"/>
  <c r="F21" i="1"/>
  <c r="E22" i="1"/>
  <c r="G20" i="1"/>
  <c r="H20" i="1" s="1"/>
  <c r="I20" i="1" s="1"/>
  <c r="D31" i="1" l="1"/>
  <c r="B32" i="1"/>
  <c r="C31" i="1"/>
  <c r="F22" i="1"/>
  <c r="E23" i="1"/>
  <c r="G21" i="1"/>
  <c r="H21" i="1" s="1"/>
  <c r="I21" i="1" s="1"/>
  <c r="D32" i="1" l="1"/>
  <c r="B33" i="1"/>
  <c r="C32" i="1"/>
  <c r="E24" i="1"/>
  <c r="F23" i="1"/>
  <c r="G22" i="1"/>
  <c r="H22" i="1" s="1"/>
  <c r="I22" i="1" s="1"/>
  <c r="D33" i="1" l="1"/>
  <c r="B34" i="1"/>
  <c r="C33" i="1"/>
  <c r="F24" i="1"/>
  <c r="G23" i="1"/>
  <c r="H23" i="1" s="1"/>
  <c r="I23" i="1" s="1"/>
  <c r="D34" i="1" l="1"/>
  <c r="B35" i="1"/>
  <c r="C34" i="1"/>
  <c r="E25" i="1"/>
  <c r="F25" i="1" s="1"/>
  <c r="G24" i="1"/>
  <c r="H24" i="1" s="1"/>
  <c r="I24" i="1" s="1"/>
  <c r="D35" i="1" l="1"/>
  <c r="B36" i="1"/>
  <c r="C35" i="1"/>
  <c r="E26" i="1"/>
  <c r="F26" i="1" s="1"/>
  <c r="G26" i="1" s="1"/>
  <c r="H26" i="1" s="1"/>
  <c r="G25" i="1"/>
  <c r="H25" i="1" s="1"/>
  <c r="I25" i="1" s="1"/>
  <c r="D36" i="1" l="1"/>
  <c r="B37" i="1"/>
  <c r="C36" i="1"/>
  <c r="I26" i="1"/>
  <c r="E27" i="1"/>
  <c r="F27" i="1" s="1"/>
  <c r="G27" i="1" s="1"/>
  <c r="H27" i="1" s="1"/>
  <c r="I27" i="1" s="1"/>
  <c r="D37" i="1" l="1"/>
  <c r="B38" i="1"/>
  <c r="C37" i="1"/>
  <c r="E28" i="1"/>
  <c r="F28" i="1" s="1"/>
  <c r="G28" i="1" s="1"/>
  <c r="H28" i="1" s="1"/>
  <c r="I28" i="1" s="1"/>
  <c r="D38" i="1" l="1"/>
  <c r="B39" i="1"/>
  <c r="C38" i="1"/>
  <c r="E29" i="1"/>
  <c r="F29" i="1" s="1"/>
  <c r="D39" i="1" l="1"/>
  <c r="B40" i="1"/>
  <c r="C39" i="1"/>
  <c r="E30" i="1"/>
  <c r="F30" i="1" s="1"/>
  <c r="G30" i="1" s="1"/>
  <c r="H30" i="1" s="1"/>
  <c r="G29" i="1"/>
  <c r="H29" i="1" s="1"/>
  <c r="I29" i="1" s="1"/>
  <c r="D40" i="1" l="1"/>
  <c r="B41" i="1"/>
  <c r="C40" i="1"/>
  <c r="D41" i="1" s="1"/>
  <c r="I30" i="1"/>
  <c r="E31" i="1"/>
  <c r="F31" i="1" s="1"/>
  <c r="G31" i="1" s="1"/>
  <c r="H31" i="1" s="1"/>
  <c r="I31" i="1" s="1"/>
  <c r="B42" i="1" l="1"/>
  <c r="C41" i="1"/>
  <c r="D42" i="1" s="1"/>
  <c r="E32" i="1"/>
  <c r="F32" i="1" s="1"/>
  <c r="G32" i="1" s="1"/>
  <c r="H32" i="1" s="1"/>
  <c r="I32" i="1" s="1"/>
  <c r="B43" i="1" l="1"/>
  <c r="C42" i="1"/>
  <c r="D43" i="1" s="1"/>
  <c r="E33" i="1"/>
  <c r="F33" i="1" s="1"/>
  <c r="G33" i="1" s="1"/>
  <c r="H33" i="1" s="1"/>
  <c r="I33" i="1" s="1"/>
  <c r="E34" i="1"/>
  <c r="F34" i="1" s="1"/>
  <c r="G34" i="1" s="1"/>
  <c r="H34" i="1" s="1"/>
  <c r="I34" i="1" s="1"/>
  <c r="B44" i="1" l="1"/>
  <c r="C43" i="1"/>
  <c r="D44" i="1" s="1"/>
  <c r="E35" i="1"/>
  <c r="F35" i="1" s="1"/>
  <c r="G35" i="1" s="1"/>
  <c r="H35" i="1" s="1"/>
  <c r="I35" i="1" s="1"/>
  <c r="B45" i="1" l="1"/>
  <c r="C44" i="1"/>
  <c r="D45" i="1" s="1"/>
  <c r="E36" i="1"/>
  <c r="F36" i="1" s="1"/>
  <c r="B46" i="1" l="1"/>
  <c r="C45" i="1"/>
  <c r="D46" i="1" s="1"/>
  <c r="E37" i="1"/>
  <c r="F37" i="1" s="1"/>
  <c r="G37" i="1" s="1"/>
  <c r="H37" i="1" s="1"/>
  <c r="G36" i="1"/>
  <c r="H36" i="1" s="1"/>
  <c r="I36" i="1" s="1"/>
  <c r="B47" i="1" l="1"/>
  <c r="C46" i="1"/>
  <c r="D47" i="1" s="1"/>
  <c r="I37" i="1"/>
  <c r="E38" i="1"/>
  <c r="F38" i="1" s="1"/>
  <c r="G38" i="1" s="1"/>
  <c r="H38" i="1" s="1"/>
  <c r="I38" i="1" s="1"/>
  <c r="B48" i="1" l="1"/>
  <c r="C47" i="1"/>
  <c r="D48" i="1" s="1"/>
  <c r="E39" i="1"/>
  <c r="F39" i="1" s="1"/>
  <c r="G39" i="1" s="1"/>
  <c r="H39" i="1" s="1"/>
  <c r="I39" i="1" s="1"/>
  <c r="B49" i="1" l="1"/>
  <c r="C48" i="1"/>
  <c r="D49" i="1" s="1"/>
  <c r="E40" i="1"/>
  <c r="F40" i="1" s="1"/>
  <c r="G40" i="1" s="1"/>
  <c r="H40" i="1" s="1"/>
  <c r="I40" i="1" s="1"/>
  <c r="B50" i="1" l="1"/>
  <c r="C49" i="1"/>
  <c r="D50" i="1" s="1"/>
  <c r="E41" i="1"/>
  <c r="F41" i="1" s="1"/>
  <c r="G41" i="1" s="1"/>
  <c r="H41" i="1" s="1"/>
  <c r="I41" i="1" s="1"/>
  <c r="B51" i="1" l="1"/>
  <c r="C50" i="1"/>
  <c r="D51" i="1" s="1"/>
  <c r="E42" i="1"/>
  <c r="F42" i="1" s="1"/>
  <c r="G42" i="1" s="1"/>
  <c r="H42" i="1" s="1"/>
  <c r="I42" i="1" s="1"/>
  <c r="E43" i="1"/>
  <c r="F43" i="1" s="1"/>
  <c r="G43" i="1" s="1"/>
  <c r="H43" i="1" s="1"/>
  <c r="I43" i="1" s="1"/>
  <c r="B52" i="1" l="1"/>
  <c r="C51" i="1"/>
  <c r="D52" i="1" s="1"/>
  <c r="E44" i="1"/>
  <c r="F44" i="1" s="1"/>
  <c r="G44" i="1" s="1"/>
  <c r="H44" i="1" s="1"/>
  <c r="I44" i="1" s="1"/>
  <c r="B53" i="1" l="1"/>
  <c r="C52" i="1"/>
  <c r="D53" i="1" s="1"/>
  <c r="E45" i="1"/>
  <c r="F45" i="1" s="1"/>
  <c r="G45" i="1" s="1"/>
  <c r="H45" i="1" s="1"/>
  <c r="I45" i="1" s="1"/>
  <c r="B54" i="1" l="1"/>
  <c r="C53" i="1"/>
  <c r="D54" i="1" s="1"/>
  <c r="E46" i="1"/>
  <c r="F46" i="1" s="1"/>
  <c r="G46" i="1" s="1"/>
  <c r="H46" i="1" s="1"/>
  <c r="I46" i="1" s="1"/>
  <c r="B55" i="1" l="1"/>
  <c r="C54" i="1"/>
  <c r="D55" i="1" s="1"/>
  <c r="E47" i="1"/>
  <c r="F47" i="1" s="1"/>
  <c r="G47" i="1" s="1"/>
  <c r="H47" i="1" s="1"/>
  <c r="I47" i="1" s="1"/>
  <c r="B56" i="1" l="1"/>
  <c r="C55" i="1"/>
  <c r="D56" i="1" s="1"/>
  <c r="E48" i="1"/>
  <c r="F48" i="1" s="1"/>
  <c r="G48" i="1" s="1"/>
  <c r="H48" i="1" s="1"/>
  <c r="I48" i="1" s="1"/>
  <c r="B57" i="1" l="1"/>
  <c r="C56" i="1"/>
  <c r="D57" i="1" s="1"/>
  <c r="E49" i="1"/>
  <c r="F49" i="1" s="1"/>
  <c r="G49" i="1" s="1"/>
  <c r="H49" i="1" s="1"/>
  <c r="I49" i="1" s="1"/>
  <c r="B58" i="1" l="1"/>
  <c r="C57" i="1"/>
  <c r="D58" i="1" s="1"/>
  <c r="E50" i="1"/>
  <c r="F50" i="1" s="1"/>
  <c r="G50" i="1" s="1"/>
  <c r="H50" i="1" s="1"/>
  <c r="I50" i="1" s="1"/>
  <c r="B59" i="1" l="1"/>
  <c r="C58" i="1"/>
  <c r="D59" i="1" s="1"/>
  <c r="E51" i="1"/>
  <c r="F51" i="1" s="1"/>
  <c r="G51" i="1" s="1"/>
  <c r="H51" i="1" s="1"/>
  <c r="I51" i="1" s="1"/>
  <c r="B60" i="1" l="1"/>
  <c r="C59" i="1"/>
  <c r="D60" i="1" s="1"/>
  <c r="E52" i="1"/>
  <c r="F52" i="1" s="1"/>
  <c r="G52" i="1" s="1"/>
  <c r="H52" i="1" s="1"/>
  <c r="I52" i="1" s="1"/>
  <c r="E53" i="1"/>
  <c r="B61" i="1" l="1"/>
  <c r="C60" i="1"/>
  <c r="D61" i="1" s="1"/>
  <c r="F53" i="1"/>
  <c r="G53" i="1" s="1"/>
  <c r="H53" i="1" s="1"/>
  <c r="I53" i="1" s="1"/>
  <c r="E54" i="1"/>
  <c r="B62" i="1" l="1"/>
  <c r="C61" i="1"/>
  <c r="D62" i="1" s="1"/>
  <c r="F54" i="1"/>
  <c r="G54" i="1" s="1"/>
  <c r="H54" i="1" s="1"/>
  <c r="I54" i="1" s="1"/>
  <c r="B63" i="1" l="1"/>
  <c r="C62" i="1"/>
  <c r="D63" i="1" s="1"/>
  <c r="E55" i="1"/>
  <c r="F55" i="1" s="1"/>
  <c r="G55" i="1" s="1"/>
  <c r="H55" i="1" s="1"/>
  <c r="I55" i="1" s="1"/>
  <c r="E56" i="1"/>
  <c r="B64" i="1" l="1"/>
  <c r="C63" i="1"/>
  <c r="D64" i="1" s="1"/>
  <c r="E57" i="1"/>
  <c r="F56" i="1"/>
  <c r="G56" i="1" s="1"/>
  <c r="H56" i="1" s="1"/>
  <c r="I56" i="1" s="1"/>
  <c r="B65" i="1" l="1"/>
  <c r="C64" i="1"/>
  <c r="D65" i="1" s="1"/>
  <c r="F57" i="1"/>
  <c r="G57" i="1" s="1"/>
  <c r="H57" i="1" s="1"/>
  <c r="I57" i="1" s="1"/>
  <c r="B66" i="1" l="1"/>
  <c r="C65" i="1"/>
  <c r="D66" i="1" s="1"/>
  <c r="E58" i="1"/>
  <c r="F58" i="1" s="1"/>
  <c r="G58" i="1" s="1"/>
  <c r="H58" i="1" s="1"/>
  <c r="I58" i="1" s="1"/>
  <c r="B67" i="1" l="1"/>
  <c r="C66" i="1"/>
  <c r="D67" i="1" s="1"/>
  <c r="E59" i="1"/>
  <c r="F59" i="1" s="1"/>
  <c r="G59" i="1" s="1"/>
  <c r="H59" i="1" s="1"/>
  <c r="I59" i="1" s="1"/>
  <c r="E60" i="1"/>
  <c r="B68" i="1" l="1"/>
  <c r="C67" i="1"/>
  <c r="D68" i="1" s="1"/>
  <c r="F60" i="1"/>
  <c r="G60" i="1" s="1"/>
  <c r="H60" i="1" s="1"/>
  <c r="I60" i="1" s="1"/>
  <c r="E61" i="1"/>
  <c r="B69" i="1" l="1"/>
  <c r="C68" i="1"/>
  <c r="D69" i="1" s="1"/>
  <c r="F61" i="1"/>
  <c r="G61" i="1" s="1"/>
  <c r="H61" i="1" s="1"/>
  <c r="I61" i="1" s="1"/>
  <c r="E62" i="1"/>
  <c r="B70" i="1" l="1"/>
  <c r="C69" i="1"/>
  <c r="D70" i="1" s="1"/>
  <c r="F62" i="1"/>
  <c r="G62" i="1" s="1"/>
  <c r="H62" i="1" s="1"/>
  <c r="I62" i="1" s="1"/>
  <c r="B71" i="1" l="1"/>
  <c r="C70" i="1"/>
  <c r="D71" i="1" s="1"/>
  <c r="E63" i="1"/>
  <c r="F63" i="1" s="1"/>
  <c r="G63" i="1" s="1"/>
  <c r="H63" i="1" s="1"/>
  <c r="I63" i="1" s="1"/>
  <c r="E64" i="1"/>
  <c r="B72" i="1" l="1"/>
  <c r="C71" i="1"/>
  <c r="D72" i="1" s="1"/>
  <c r="F64" i="1"/>
  <c r="G64" i="1" s="1"/>
  <c r="H64" i="1" s="1"/>
  <c r="I64" i="1" s="1"/>
  <c r="E65" i="1"/>
  <c r="B73" i="1" l="1"/>
  <c r="C72" i="1"/>
  <c r="D73" i="1" s="1"/>
  <c r="F65" i="1"/>
  <c r="G65" i="1" s="1"/>
  <c r="H65" i="1" s="1"/>
  <c r="I65" i="1" s="1"/>
  <c r="E66" i="1"/>
  <c r="B74" i="1" l="1"/>
  <c r="C73" i="1"/>
  <c r="D74" i="1" s="1"/>
  <c r="E67" i="1"/>
  <c r="F66" i="1"/>
  <c r="G66" i="1" s="1"/>
  <c r="H66" i="1" s="1"/>
  <c r="I66" i="1" s="1"/>
  <c r="B75" i="1" l="1"/>
  <c r="C74" i="1"/>
  <c r="D75" i="1" s="1"/>
  <c r="F67" i="1"/>
  <c r="G67" i="1" s="1"/>
  <c r="H67" i="1" s="1"/>
  <c r="I67" i="1" s="1"/>
  <c r="E68" i="1"/>
  <c r="B76" i="1" l="1"/>
  <c r="C75" i="1"/>
  <c r="D76" i="1" s="1"/>
  <c r="F68" i="1"/>
  <c r="G68" i="1" s="1"/>
  <c r="H68" i="1" s="1"/>
  <c r="I68" i="1" s="1"/>
  <c r="B77" i="1" l="1"/>
  <c r="C76" i="1"/>
  <c r="D77" i="1" s="1"/>
  <c r="E69" i="1"/>
  <c r="F69" i="1" s="1"/>
  <c r="G69" i="1" s="1"/>
  <c r="H69" i="1" s="1"/>
  <c r="I69" i="1" s="1"/>
  <c r="E70" i="1"/>
  <c r="B78" i="1" l="1"/>
  <c r="C77" i="1"/>
  <c r="D78" i="1" s="1"/>
  <c r="F70" i="1"/>
  <c r="G70" i="1" s="1"/>
  <c r="H70" i="1" s="1"/>
  <c r="I70" i="1" s="1"/>
  <c r="B79" i="1" l="1"/>
  <c r="C78" i="1"/>
  <c r="D79" i="1" s="1"/>
  <c r="E72" i="1"/>
  <c r="E71" i="1"/>
  <c r="F71" i="1" s="1"/>
  <c r="G71" i="1" s="1"/>
  <c r="H71" i="1" s="1"/>
  <c r="I71" i="1" s="1"/>
  <c r="B80" i="1" l="1"/>
  <c r="C79" i="1"/>
  <c r="D80" i="1" s="1"/>
  <c r="F72" i="1"/>
  <c r="E73" i="1"/>
  <c r="B81" i="1" l="1"/>
  <c r="C80" i="1"/>
  <c r="D81" i="1" s="1"/>
  <c r="F73" i="1"/>
  <c r="G72" i="1"/>
  <c r="H72" i="1" s="1"/>
  <c r="I72" i="1" s="1"/>
  <c r="B82" i="1" l="1"/>
  <c r="C81" i="1"/>
  <c r="D82" i="1" s="1"/>
  <c r="E74" i="1"/>
  <c r="F74" i="1" s="1"/>
  <c r="G73" i="1"/>
  <c r="H73" i="1" s="1"/>
  <c r="I73" i="1" s="1"/>
  <c r="B83" i="1" l="1"/>
  <c r="C82" i="1"/>
  <c r="D83" i="1" s="1"/>
  <c r="E75" i="1"/>
  <c r="F75" i="1" s="1"/>
  <c r="G75" i="1" s="1"/>
  <c r="H75" i="1" s="1"/>
  <c r="G74" i="1"/>
  <c r="H74" i="1" s="1"/>
  <c r="I74" i="1" s="1"/>
  <c r="E76" i="1"/>
  <c r="B84" i="1" l="1"/>
  <c r="C83" i="1"/>
  <c r="D84" i="1" s="1"/>
  <c r="I75" i="1"/>
  <c r="F76" i="1"/>
  <c r="B85" i="1" l="1"/>
  <c r="C84" i="1"/>
  <c r="D85" i="1" s="1"/>
  <c r="E77" i="1"/>
  <c r="F77" i="1" s="1"/>
  <c r="G77" i="1" s="1"/>
  <c r="H77" i="1" s="1"/>
  <c r="G76" i="1"/>
  <c r="H76" i="1" s="1"/>
  <c r="I76" i="1" s="1"/>
  <c r="E78" i="1"/>
  <c r="B86" i="1" l="1"/>
  <c r="C85" i="1"/>
  <c r="D86" i="1" s="1"/>
  <c r="E79" i="1"/>
  <c r="I77" i="1"/>
  <c r="F78" i="1"/>
  <c r="B87" i="1" l="1"/>
  <c r="C86" i="1"/>
  <c r="D87" i="1" s="1"/>
  <c r="E80" i="1"/>
  <c r="F79" i="1"/>
  <c r="G79" i="1" s="1"/>
  <c r="H79" i="1" s="1"/>
  <c r="G78" i="1"/>
  <c r="H78" i="1" s="1"/>
  <c r="I78" i="1" s="1"/>
  <c r="B88" i="1" l="1"/>
  <c r="C87" i="1"/>
  <c r="D88" i="1" s="1"/>
  <c r="E81" i="1"/>
  <c r="I79" i="1"/>
  <c r="F80" i="1"/>
  <c r="B89" i="1" l="1"/>
  <c r="C88" i="1"/>
  <c r="D89" i="1" s="1"/>
  <c r="F81" i="1"/>
  <c r="G80" i="1"/>
  <c r="H80" i="1" s="1"/>
  <c r="I80" i="1" s="1"/>
  <c r="B90" i="1" l="1"/>
  <c r="C89" i="1"/>
  <c r="D90" i="1" s="1"/>
  <c r="E82" i="1"/>
  <c r="F82" i="1" s="1"/>
  <c r="G81" i="1"/>
  <c r="H81" i="1" s="1"/>
  <c r="I81" i="1" s="1"/>
  <c r="E83" i="1"/>
  <c r="B91" i="1" l="1"/>
  <c r="C90" i="1"/>
  <c r="D91" i="1" s="1"/>
  <c r="F83" i="1"/>
  <c r="G83" i="1" s="1"/>
  <c r="H83" i="1" s="1"/>
  <c r="G82" i="1"/>
  <c r="H82" i="1" s="1"/>
  <c r="I82" i="1" s="1"/>
  <c r="E84" i="1"/>
  <c r="B92" i="1" l="1"/>
  <c r="C91" i="1"/>
  <c r="D92" i="1" s="1"/>
  <c r="I83" i="1"/>
  <c r="F84" i="1"/>
  <c r="B93" i="1" l="1"/>
  <c r="C92" i="1"/>
  <c r="D93" i="1" s="1"/>
  <c r="E85" i="1"/>
  <c r="F85" i="1" s="1"/>
  <c r="G84" i="1"/>
  <c r="H84" i="1" s="1"/>
  <c r="I84" i="1" s="1"/>
  <c r="B94" i="1" l="1"/>
  <c r="C93" i="1"/>
  <c r="D94" i="1" s="1"/>
  <c r="E86" i="1"/>
  <c r="F86" i="1" s="1"/>
  <c r="G85" i="1"/>
  <c r="H85" i="1" s="1"/>
  <c r="I85" i="1" s="1"/>
  <c r="E87" i="1"/>
  <c r="B95" i="1" l="1"/>
  <c r="C94" i="1"/>
  <c r="D95" i="1" s="1"/>
  <c r="E88" i="1"/>
  <c r="F87" i="1"/>
  <c r="G86" i="1"/>
  <c r="H86" i="1" s="1"/>
  <c r="I86" i="1" s="1"/>
  <c r="B96" i="1" l="1"/>
  <c r="C95" i="1"/>
  <c r="D96" i="1" s="1"/>
  <c r="F88" i="1"/>
  <c r="G88" i="1" s="1"/>
  <c r="H88" i="1" s="1"/>
  <c r="G87" i="1"/>
  <c r="H87" i="1" s="1"/>
  <c r="I87" i="1" s="1"/>
  <c r="E89" i="1"/>
  <c r="B97" i="1" l="1"/>
  <c r="C96" i="1"/>
  <c r="D97" i="1" s="1"/>
  <c r="I88" i="1"/>
  <c r="F89" i="1"/>
  <c r="B98" i="1" l="1"/>
  <c r="C97" i="1"/>
  <c r="D98" i="1" s="1"/>
  <c r="E90" i="1"/>
  <c r="F90" i="1" s="1"/>
  <c r="G89" i="1"/>
  <c r="H89" i="1" s="1"/>
  <c r="I89" i="1" s="1"/>
  <c r="E91" i="1"/>
  <c r="B99" i="1" l="1"/>
  <c r="C98" i="1"/>
  <c r="D99" i="1" s="1"/>
  <c r="E92" i="1"/>
  <c r="F91" i="1"/>
  <c r="G90" i="1"/>
  <c r="H90" i="1" s="1"/>
  <c r="I90" i="1" s="1"/>
  <c r="B100" i="1" l="1"/>
  <c r="C99" i="1"/>
  <c r="D100" i="1" s="1"/>
  <c r="F92" i="1"/>
  <c r="G92" i="1" s="1"/>
  <c r="H92" i="1" s="1"/>
  <c r="G91" i="1"/>
  <c r="H91" i="1" s="1"/>
  <c r="I91" i="1" s="1"/>
  <c r="E93" i="1"/>
  <c r="B101" i="1" l="1"/>
  <c r="C100" i="1"/>
  <c r="D101" i="1" s="1"/>
  <c r="I92" i="1"/>
  <c r="F93" i="1"/>
  <c r="E94" i="1"/>
  <c r="B102" i="1" l="1"/>
  <c r="C101" i="1"/>
  <c r="D102" i="1" s="1"/>
  <c r="F94" i="1"/>
  <c r="G93" i="1"/>
  <c r="H93" i="1" s="1"/>
  <c r="I93" i="1" s="1"/>
  <c r="B103" i="1" l="1"/>
  <c r="C102" i="1"/>
  <c r="D103" i="1" s="1"/>
  <c r="E95" i="1"/>
  <c r="F95" i="1" s="1"/>
  <c r="G94" i="1"/>
  <c r="H94" i="1" s="1"/>
  <c r="I94" i="1" s="1"/>
  <c r="E96" i="1"/>
  <c r="B104" i="1" l="1"/>
  <c r="C103" i="1"/>
  <c r="D104" i="1" s="1"/>
  <c r="E97" i="1"/>
  <c r="F96" i="1"/>
  <c r="G96" i="1" s="1"/>
  <c r="H96" i="1" s="1"/>
  <c r="G95" i="1"/>
  <c r="H95" i="1" s="1"/>
  <c r="I95" i="1" s="1"/>
  <c r="B105" i="1" l="1"/>
  <c r="C104" i="1"/>
  <c r="D105" i="1" s="1"/>
  <c r="I96" i="1"/>
  <c r="F97" i="1"/>
  <c r="E98" i="1"/>
  <c r="B106" i="1" l="1"/>
  <c r="C105" i="1"/>
  <c r="D106" i="1" s="1"/>
  <c r="F98" i="1"/>
  <c r="G97" i="1"/>
  <c r="H97" i="1" s="1"/>
  <c r="I97" i="1" s="1"/>
  <c r="E99" i="1"/>
  <c r="B107" i="1" l="1"/>
  <c r="C106" i="1"/>
  <c r="D107" i="1" s="1"/>
  <c r="F99" i="1"/>
  <c r="G99" i="1" s="1"/>
  <c r="H99" i="1" s="1"/>
  <c r="G98" i="1"/>
  <c r="H98" i="1" s="1"/>
  <c r="I98" i="1" s="1"/>
  <c r="B108" i="1" l="1"/>
  <c r="C107" i="1"/>
  <c r="D108" i="1" s="1"/>
  <c r="E100" i="1"/>
  <c r="F100" i="1" s="1"/>
  <c r="I99" i="1"/>
  <c r="E101" i="1"/>
  <c r="B109" i="1" l="1"/>
  <c r="C108" i="1"/>
  <c r="D109" i="1" s="1"/>
  <c r="F101" i="1"/>
  <c r="G100" i="1"/>
  <c r="H100" i="1" s="1"/>
  <c r="I100" i="1" s="1"/>
  <c r="E102" i="1"/>
  <c r="B110" i="1" l="1"/>
  <c r="C109" i="1"/>
  <c r="D110" i="1" s="1"/>
  <c r="F102" i="1"/>
  <c r="G101" i="1"/>
  <c r="H101" i="1" s="1"/>
  <c r="I101" i="1" s="1"/>
  <c r="B111" i="1" l="1"/>
  <c r="C110" i="1"/>
  <c r="D111" i="1" s="1"/>
  <c r="E103" i="1"/>
  <c r="F103" i="1" s="1"/>
  <c r="G102" i="1"/>
  <c r="H102" i="1" s="1"/>
  <c r="I102" i="1" s="1"/>
  <c r="B112" i="1" l="1"/>
  <c r="C111" i="1"/>
  <c r="D112" i="1" s="1"/>
  <c r="E104" i="1"/>
  <c r="F104" i="1" s="1"/>
  <c r="G104" i="1" s="1"/>
  <c r="H104" i="1" s="1"/>
  <c r="G103" i="1"/>
  <c r="H103" i="1" s="1"/>
  <c r="I103" i="1" s="1"/>
  <c r="B113" i="1" l="1"/>
  <c r="C112" i="1"/>
  <c r="D113" i="1" s="1"/>
  <c r="E105" i="1"/>
  <c r="F105" i="1" s="1"/>
  <c r="I104" i="1"/>
  <c r="E106" i="1"/>
  <c r="B114" i="1" l="1"/>
  <c r="C113" i="1"/>
  <c r="D114" i="1" s="1"/>
  <c r="F106" i="1"/>
  <c r="G105" i="1"/>
  <c r="H105" i="1" s="1"/>
  <c r="I105" i="1" s="1"/>
  <c r="B115" i="1" l="1"/>
  <c r="C114" i="1"/>
  <c r="D115" i="1" s="1"/>
  <c r="E107" i="1"/>
  <c r="F107" i="1" s="1"/>
  <c r="G106" i="1"/>
  <c r="H106" i="1" s="1"/>
  <c r="I106" i="1" s="1"/>
  <c r="E108" i="1"/>
  <c r="B116" i="1" l="1"/>
  <c r="C115" i="1"/>
  <c r="D116" i="1" s="1"/>
  <c r="F108" i="1"/>
  <c r="G108" i="1" s="1"/>
  <c r="H108" i="1" s="1"/>
  <c r="G107" i="1"/>
  <c r="H107" i="1" s="1"/>
  <c r="I107" i="1" s="1"/>
  <c r="E109" i="1"/>
  <c r="B117" i="1" l="1"/>
  <c r="C116" i="1"/>
  <c r="D117" i="1" s="1"/>
  <c r="I108" i="1"/>
  <c r="F109" i="1"/>
  <c r="E110" i="1"/>
  <c r="B118" i="1" l="1"/>
  <c r="C117" i="1"/>
  <c r="D118" i="1" s="1"/>
  <c r="F110" i="1"/>
  <c r="G109" i="1"/>
  <c r="H109" i="1" s="1"/>
  <c r="I109" i="1" s="1"/>
  <c r="B119" i="1" l="1"/>
  <c r="C118" i="1"/>
  <c r="D119" i="1" s="1"/>
  <c r="E111" i="1"/>
  <c r="F111" i="1" s="1"/>
  <c r="G110" i="1"/>
  <c r="H110" i="1" s="1"/>
  <c r="I110" i="1" s="1"/>
  <c r="E112" i="1"/>
  <c r="B120" i="1" l="1"/>
  <c r="C119" i="1"/>
  <c r="D120" i="1" s="1"/>
  <c r="F112" i="1"/>
  <c r="G112" i="1" s="1"/>
  <c r="H112" i="1" s="1"/>
  <c r="G111" i="1"/>
  <c r="H111" i="1" s="1"/>
  <c r="I111" i="1" s="1"/>
  <c r="E113" i="1"/>
  <c r="B121" i="1" l="1"/>
  <c r="C120" i="1"/>
  <c r="D121" i="1" s="1"/>
  <c r="I112" i="1"/>
  <c r="F113" i="1"/>
  <c r="E114" i="1"/>
  <c r="B122" i="1" l="1"/>
  <c r="C121" i="1"/>
  <c r="D122" i="1" s="1"/>
  <c r="F114" i="1"/>
  <c r="G113" i="1"/>
  <c r="H113" i="1" s="1"/>
  <c r="I113" i="1" s="1"/>
  <c r="B123" i="1" l="1"/>
  <c r="C122" i="1"/>
  <c r="D123" i="1" s="1"/>
  <c r="E115" i="1"/>
  <c r="F115" i="1" s="1"/>
  <c r="G114" i="1"/>
  <c r="H114" i="1" s="1"/>
  <c r="I114" i="1" s="1"/>
  <c r="E116" i="1"/>
  <c r="B124" i="1" l="1"/>
  <c r="C123" i="1"/>
  <c r="D124" i="1" s="1"/>
  <c r="F116" i="1"/>
  <c r="G115" i="1"/>
  <c r="H115" i="1" s="1"/>
  <c r="I115" i="1" s="1"/>
  <c r="E117" i="1"/>
  <c r="B125" i="1" l="1"/>
  <c r="C124" i="1"/>
  <c r="D125" i="1" s="1"/>
  <c r="F117" i="1"/>
  <c r="G116" i="1"/>
  <c r="H116" i="1" s="1"/>
  <c r="I116" i="1" s="1"/>
  <c r="E118" i="1"/>
  <c r="B126" i="1" l="1"/>
  <c r="C125" i="1"/>
  <c r="D126" i="1" s="1"/>
  <c r="F118" i="1"/>
  <c r="G118" i="1" s="1"/>
  <c r="H118" i="1" s="1"/>
  <c r="G117" i="1"/>
  <c r="H117" i="1" s="1"/>
  <c r="I117" i="1" s="1"/>
  <c r="E119" i="1"/>
  <c r="B127" i="1" l="1"/>
  <c r="C126" i="1"/>
  <c r="D127" i="1" s="1"/>
  <c r="I118" i="1"/>
  <c r="F119" i="1"/>
  <c r="E120" i="1"/>
  <c r="B128" i="1" l="1"/>
  <c r="C127" i="1"/>
  <c r="D128" i="1" s="1"/>
  <c r="F120" i="1"/>
  <c r="G119" i="1"/>
  <c r="H119" i="1" s="1"/>
  <c r="I119" i="1" s="1"/>
  <c r="E121" i="1"/>
  <c r="B129" i="1" l="1"/>
  <c r="C128" i="1"/>
  <c r="D129" i="1" s="1"/>
  <c r="E122" i="1"/>
  <c r="F121" i="1"/>
  <c r="G120" i="1"/>
  <c r="H120" i="1" s="1"/>
  <c r="I120" i="1" s="1"/>
  <c r="B130" i="1" l="1"/>
  <c r="C129" i="1"/>
  <c r="D130" i="1" s="1"/>
  <c r="F122" i="1"/>
  <c r="G122" i="1" s="1"/>
  <c r="H122" i="1" s="1"/>
  <c r="G121" i="1"/>
  <c r="H121" i="1" s="1"/>
  <c r="I121" i="1" s="1"/>
  <c r="B131" i="1" l="1"/>
  <c r="C130" i="1"/>
  <c r="D131" i="1" s="1"/>
  <c r="E123" i="1"/>
  <c r="F123" i="1" s="1"/>
  <c r="I122" i="1"/>
  <c r="B132" i="1" l="1"/>
  <c r="C131" i="1"/>
  <c r="D132" i="1" s="1"/>
  <c r="E124" i="1"/>
  <c r="F124" i="1" s="1"/>
  <c r="G123" i="1"/>
  <c r="H123" i="1" s="1"/>
  <c r="I123" i="1" s="1"/>
  <c r="E125" i="1"/>
  <c r="B133" i="1" l="1"/>
  <c r="C132" i="1"/>
  <c r="D133" i="1" s="1"/>
  <c r="F125" i="1"/>
  <c r="G125" i="1" s="1"/>
  <c r="H125" i="1" s="1"/>
  <c r="G124" i="1"/>
  <c r="H124" i="1" s="1"/>
  <c r="I124" i="1" s="1"/>
  <c r="E126" i="1"/>
  <c r="B134" i="1" l="1"/>
  <c r="C133" i="1"/>
  <c r="D134" i="1" s="1"/>
  <c r="I125" i="1"/>
  <c r="F126" i="1"/>
  <c r="E127" i="1"/>
  <c r="B135" i="1" l="1"/>
  <c r="C134" i="1"/>
  <c r="D135" i="1" s="1"/>
  <c r="E128" i="1"/>
  <c r="F127" i="1"/>
  <c r="G126" i="1"/>
  <c r="H126" i="1" s="1"/>
  <c r="I126" i="1" s="1"/>
  <c r="B136" i="1" l="1"/>
  <c r="C135" i="1"/>
  <c r="D136" i="1" s="1"/>
  <c r="F128" i="1"/>
  <c r="G128" i="1" s="1"/>
  <c r="H128" i="1" s="1"/>
  <c r="G127" i="1"/>
  <c r="H127" i="1" s="1"/>
  <c r="I127" i="1" s="1"/>
  <c r="E129" i="1"/>
  <c r="B137" i="1" l="1"/>
  <c r="C136" i="1"/>
  <c r="D137" i="1" s="1"/>
  <c r="I128" i="1"/>
  <c r="F129" i="1"/>
  <c r="E130" i="1"/>
  <c r="B138" i="1" l="1"/>
  <c r="C137" i="1"/>
  <c r="D138" i="1" s="1"/>
  <c r="F130" i="1"/>
  <c r="G129" i="1"/>
  <c r="H129" i="1" s="1"/>
  <c r="I129" i="1" s="1"/>
  <c r="E131" i="1"/>
  <c r="B139" i="1" l="1"/>
  <c r="C138" i="1"/>
  <c r="D139" i="1" s="1"/>
  <c r="F131" i="1"/>
  <c r="G130" i="1"/>
  <c r="H130" i="1" s="1"/>
  <c r="I130" i="1" s="1"/>
  <c r="B140" i="1" l="1"/>
  <c r="C139" i="1"/>
  <c r="D140" i="1" s="1"/>
  <c r="E133" i="1"/>
  <c r="E132" i="1"/>
  <c r="F132" i="1" s="1"/>
  <c r="G131" i="1"/>
  <c r="H131" i="1" s="1"/>
  <c r="I131" i="1" s="1"/>
  <c r="B141" i="1" l="1"/>
  <c r="C140" i="1"/>
  <c r="D141" i="1" s="1"/>
  <c r="F133" i="1"/>
  <c r="G133" i="1" s="1"/>
  <c r="H133" i="1" s="1"/>
  <c r="G132" i="1"/>
  <c r="H132" i="1" s="1"/>
  <c r="I132" i="1" s="1"/>
  <c r="E134" i="1"/>
  <c r="B142" i="1" l="1"/>
  <c r="C141" i="1"/>
  <c r="D142" i="1" s="1"/>
  <c r="I133" i="1"/>
  <c r="F134" i="1"/>
  <c r="E135" i="1"/>
  <c r="B143" i="1" l="1"/>
  <c r="C142" i="1"/>
  <c r="D143" i="1" s="1"/>
  <c r="F135" i="1"/>
  <c r="G134" i="1"/>
  <c r="H134" i="1" s="1"/>
  <c r="I134" i="1" s="1"/>
  <c r="E136" i="1"/>
  <c r="B144" i="1" l="1"/>
  <c r="C143" i="1"/>
  <c r="D144" i="1" s="1"/>
  <c r="F136" i="1"/>
  <c r="G136" i="1" s="1"/>
  <c r="H136" i="1" s="1"/>
  <c r="G135" i="1"/>
  <c r="H135" i="1" s="1"/>
  <c r="I135" i="1" s="1"/>
  <c r="E137" i="1"/>
  <c r="B145" i="1" l="1"/>
  <c r="C144" i="1"/>
  <c r="D145" i="1" s="1"/>
  <c r="I136" i="1"/>
  <c r="F137" i="1"/>
  <c r="B146" i="1" l="1"/>
  <c r="C145" i="1"/>
  <c r="D146" i="1" s="1"/>
  <c r="E138" i="1"/>
  <c r="F138" i="1" s="1"/>
  <c r="G137" i="1"/>
  <c r="H137" i="1" s="1"/>
  <c r="I137" i="1" s="1"/>
  <c r="E139" i="1"/>
  <c r="B147" i="1" l="1"/>
  <c r="C146" i="1"/>
  <c r="D147" i="1" s="1"/>
  <c r="F139" i="1"/>
  <c r="G139" i="1" s="1"/>
  <c r="H139" i="1" s="1"/>
  <c r="G138" i="1"/>
  <c r="H138" i="1" s="1"/>
  <c r="I138" i="1" s="1"/>
  <c r="E140" i="1"/>
  <c r="I139" i="1" l="1"/>
  <c r="B148" i="1"/>
  <c r="C147" i="1"/>
  <c r="D148" i="1" s="1"/>
  <c r="F140" i="1"/>
  <c r="E141" i="1"/>
  <c r="B149" i="1" l="1"/>
  <c r="C148" i="1"/>
  <c r="D149" i="1" s="1"/>
  <c r="F141" i="1"/>
  <c r="G140" i="1"/>
  <c r="H140" i="1" s="1"/>
  <c r="I140" i="1" s="1"/>
  <c r="E142" i="1"/>
  <c r="B150" i="1" l="1"/>
  <c r="C149" i="1"/>
  <c r="D150" i="1" s="1"/>
  <c r="E143" i="1"/>
  <c r="F142" i="1"/>
  <c r="G142" i="1" s="1"/>
  <c r="H142" i="1" s="1"/>
  <c r="G141" i="1"/>
  <c r="H141" i="1" s="1"/>
  <c r="I141" i="1" s="1"/>
  <c r="I142" i="1" l="1"/>
  <c r="B151" i="1"/>
  <c r="C150" i="1"/>
  <c r="D151" i="1" s="1"/>
  <c r="F143" i="1"/>
  <c r="B152" i="1" l="1"/>
  <c r="C151" i="1"/>
  <c r="D152" i="1" s="1"/>
  <c r="E144" i="1"/>
  <c r="F144" i="1" s="1"/>
  <c r="E145" i="1"/>
  <c r="G143" i="1"/>
  <c r="H143" i="1" s="1"/>
  <c r="I143" i="1" s="1"/>
  <c r="B153" i="1" l="1"/>
  <c r="C152" i="1"/>
  <c r="D153" i="1" s="1"/>
  <c r="F145" i="1"/>
  <c r="G145" i="1" s="1"/>
  <c r="H145" i="1" s="1"/>
  <c r="G144" i="1"/>
  <c r="H144" i="1" s="1"/>
  <c r="I144" i="1" s="1"/>
  <c r="E146" i="1"/>
  <c r="I145" i="1" l="1"/>
  <c r="B154" i="1"/>
  <c r="C153" i="1"/>
  <c r="D154" i="1" s="1"/>
  <c r="F146" i="1"/>
  <c r="E147" i="1"/>
  <c r="B155" i="1" l="1"/>
  <c r="C154" i="1"/>
  <c r="D155" i="1" s="1"/>
  <c r="F147" i="1"/>
  <c r="G146" i="1"/>
  <c r="H146" i="1" s="1"/>
  <c r="I146" i="1" s="1"/>
  <c r="E148" i="1"/>
  <c r="B156" i="1" l="1"/>
  <c r="C155" i="1"/>
  <c r="D156" i="1" s="1"/>
  <c r="F148" i="1"/>
  <c r="G148" i="1" s="1"/>
  <c r="H148" i="1" s="1"/>
  <c r="G147" i="1"/>
  <c r="H147" i="1" s="1"/>
  <c r="I147" i="1" s="1"/>
  <c r="I148" i="1" l="1"/>
  <c r="B157" i="1"/>
  <c r="C156" i="1"/>
  <c r="D157" i="1" s="1"/>
  <c r="E149" i="1"/>
  <c r="F149" i="1" s="1"/>
  <c r="E150" i="1"/>
  <c r="B158" i="1" l="1"/>
  <c r="C157" i="1"/>
  <c r="D158" i="1" s="1"/>
  <c r="F150" i="1"/>
  <c r="G149" i="1"/>
  <c r="H149" i="1" s="1"/>
  <c r="I149" i="1" s="1"/>
  <c r="E151" i="1"/>
  <c r="B159" i="1" l="1"/>
  <c r="C158" i="1"/>
  <c r="D159" i="1" s="1"/>
  <c r="F151" i="1"/>
  <c r="G151" i="1" s="1"/>
  <c r="H151" i="1" s="1"/>
  <c r="G150" i="1"/>
  <c r="H150" i="1" s="1"/>
  <c r="I150" i="1" s="1"/>
  <c r="E152" i="1"/>
  <c r="I151" i="1" l="1"/>
  <c r="B160" i="1"/>
  <c r="C159" i="1"/>
  <c r="D160" i="1" s="1"/>
  <c r="F152" i="1"/>
  <c r="B161" i="1" l="1"/>
  <c r="C160" i="1"/>
  <c r="D161" i="1" s="1"/>
  <c r="E153" i="1"/>
  <c r="F153" i="1" s="1"/>
  <c r="G152" i="1"/>
  <c r="H152" i="1" s="1"/>
  <c r="I152" i="1" s="1"/>
  <c r="E154" i="1"/>
  <c r="B162" i="1" l="1"/>
  <c r="C161" i="1"/>
  <c r="D162" i="1" s="1"/>
  <c r="F154" i="1"/>
  <c r="G153" i="1"/>
  <c r="H153" i="1" s="1"/>
  <c r="I153" i="1" s="1"/>
  <c r="E155" i="1"/>
  <c r="B163" i="1" l="1"/>
  <c r="C162" i="1"/>
  <c r="D163" i="1" s="1"/>
  <c r="F155" i="1"/>
  <c r="G155" i="1" s="1"/>
  <c r="H155" i="1" s="1"/>
  <c r="G154" i="1"/>
  <c r="H154" i="1" s="1"/>
  <c r="I154" i="1" s="1"/>
  <c r="E156" i="1"/>
  <c r="I155" i="1" l="1"/>
  <c r="B164" i="1"/>
  <c r="C163" i="1"/>
  <c r="D164" i="1" s="1"/>
  <c r="F156" i="1"/>
  <c r="E157" i="1"/>
  <c r="B165" i="1" l="1"/>
  <c r="C164" i="1"/>
  <c r="D165" i="1" s="1"/>
  <c r="F157" i="1"/>
  <c r="G156" i="1"/>
  <c r="H156" i="1" s="1"/>
  <c r="I156" i="1" s="1"/>
  <c r="E158" i="1"/>
  <c r="B166" i="1" l="1"/>
  <c r="C165" i="1"/>
  <c r="D166" i="1" s="1"/>
  <c r="F158" i="1"/>
  <c r="G157" i="1"/>
  <c r="H157" i="1" s="1"/>
  <c r="I157" i="1" s="1"/>
  <c r="B167" i="1" l="1"/>
  <c r="C166" i="1"/>
  <c r="D167" i="1" s="1"/>
  <c r="E159" i="1"/>
  <c r="F159" i="1" s="1"/>
  <c r="G158" i="1"/>
  <c r="H158" i="1" s="1"/>
  <c r="I158" i="1" s="1"/>
  <c r="E160" i="1"/>
  <c r="B168" i="1" l="1"/>
  <c r="C167" i="1"/>
  <c r="D168" i="1" s="1"/>
  <c r="F160" i="1"/>
  <c r="G160" i="1" s="1"/>
  <c r="H160" i="1" s="1"/>
  <c r="G159" i="1"/>
  <c r="H159" i="1" s="1"/>
  <c r="I159" i="1" s="1"/>
  <c r="E161" i="1"/>
  <c r="I160" i="1" l="1"/>
  <c r="B169" i="1"/>
  <c r="C168" i="1"/>
  <c r="D169" i="1" s="1"/>
  <c r="F161" i="1"/>
  <c r="B170" i="1" l="1"/>
  <c r="C169" i="1"/>
  <c r="D170" i="1" s="1"/>
  <c r="E162" i="1"/>
  <c r="F162" i="1" s="1"/>
  <c r="G161" i="1"/>
  <c r="H161" i="1" s="1"/>
  <c r="I161" i="1" s="1"/>
  <c r="E163" i="1"/>
  <c r="B171" i="1" l="1"/>
  <c r="C170" i="1"/>
  <c r="D171" i="1" s="1"/>
  <c r="F163" i="1"/>
  <c r="G162" i="1"/>
  <c r="H162" i="1" s="1"/>
  <c r="I162" i="1" s="1"/>
  <c r="E164" i="1"/>
  <c r="B172" i="1" l="1"/>
  <c r="C171" i="1"/>
  <c r="D172" i="1" s="1"/>
  <c r="F164" i="1"/>
  <c r="G164" i="1" s="1"/>
  <c r="H164" i="1" s="1"/>
  <c r="G163" i="1"/>
  <c r="H163" i="1" s="1"/>
  <c r="I163" i="1" s="1"/>
  <c r="E165" i="1"/>
  <c r="I164" i="1" l="1"/>
  <c r="B173" i="1"/>
  <c r="C172" i="1"/>
  <c r="D173" i="1" s="1"/>
  <c r="F165" i="1"/>
  <c r="B174" i="1" l="1"/>
  <c r="C173" i="1"/>
  <c r="D174" i="1" s="1"/>
  <c r="E166" i="1"/>
  <c r="F166" i="1" s="1"/>
  <c r="G165" i="1"/>
  <c r="H165" i="1" s="1"/>
  <c r="I165" i="1" s="1"/>
  <c r="E167" i="1"/>
  <c r="B175" i="1" l="1"/>
  <c r="C174" i="1"/>
  <c r="D175" i="1" s="1"/>
  <c r="F167" i="1"/>
  <c r="G166" i="1"/>
  <c r="H166" i="1" s="1"/>
  <c r="I166" i="1" s="1"/>
  <c r="E168" i="1"/>
  <c r="B176" i="1" l="1"/>
  <c r="C175" i="1"/>
  <c r="D176" i="1" s="1"/>
  <c r="F168" i="1"/>
  <c r="G168" i="1" s="1"/>
  <c r="H168" i="1" s="1"/>
  <c r="G167" i="1"/>
  <c r="H167" i="1" s="1"/>
  <c r="I167" i="1" s="1"/>
  <c r="E169" i="1"/>
  <c r="I168" i="1" l="1"/>
  <c r="B177" i="1"/>
  <c r="C176" i="1"/>
  <c r="D177" i="1" s="1"/>
  <c r="F169" i="1"/>
  <c r="B178" i="1" l="1"/>
  <c r="C177" i="1"/>
  <c r="D178" i="1" s="1"/>
  <c r="E170" i="1"/>
  <c r="F170" i="1" s="1"/>
  <c r="G169" i="1"/>
  <c r="H169" i="1" s="1"/>
  <c r="I169" i="1" s="1"/>
  <c r="E171" i="1"/>
  <c r="B179" i="1" l="1"/>
  <c r="C178" i="1"/>
  <c r="D179" i="1" s="1"/>
  <c r="F171" i="1"/>
  <c r="G171" i="1" s="1"/>
  <c r="H171" i="1" s="1"/>
  <c r="G170" i="1"/>
  <c r="H170" i="1" s="1"/>
  <c r="I170" i="1" s="1"/>
  <c r="E172" i="1"/>
  <c r="I171" i="1" l="1"/>
  <c r="B180" i="1"/>
  <c r="C179" i="1"/>
  <c r="D180" i="1" s="1"/>
  <c r="F172" i="1"/>
  <c r="B181" i="1" l="1"/>
  <c r="C180" i="1"/>
  <c r="D181" i="1" s="1"/>
  <c r="E173" i="1"/>
  <c r="F173" i="1" s="1"/>
  <c r="G172" i="1"/>
  <c r="H172" i="1" s="1"/>
  <c r="I172" i="1" s="1"/>
  <c r="E174" i="1"/>
  <c r="B182" i="1" l="1"/>
  <c r="C181" i="1"/>
  <c r="D182" i="1" s="1"/>
  <c r="F174" i="1"/>
  <c r="G173" i="1"/>
  <c r="H173" i="1" s="1"/>
  <c r="I173" i="1" s="1"/>
  <c r="E175" i="1"/>
  <c r="B183" i="1" l="1"/>
  <c r="C182" i="1"/>
  <c r="D183" i="1" s="1"/>
  <c r="F175" i="1"/>
  <c r="G175" i="1" s="1"/>
  <c r="H175" i="1" s="1"/>
  <c r="G174" i="1"/>
  <c r="H174" i="1" s="1"/>
  <c r="I174" i="1" s="1"/>
  <c r="E176" i="1"/>
  <c r="I175" i="1" l="1"/>
  <c r="B184" i="1"/>
  <c r="C183" i="1"/>
  <c r="D184" i="1" s="1"/>
  <c r="E177" i="1"/>
  <c r="F176" i="1"/>
  <c r="B185" i="1" l="1"/>
  <c r="C184" i="1"/>
  <c r="D185" i="1" s="1"/>
  <c r="F177" i="1"/>
  <c r="G176" i="1"/>
  <c r="H176" i="1" s="1"/>
  <c r="I176" i="1" s="1"/>
  <c r="E178" i="1"/>
  <c r="B186" i="1" l="1"/>
  <c r="C185" i="1"/>
  <c r="D186" i="1" s="1"/>
  <c r="F178" i="1"/>
  <c r="G177" i="1"/>
  <c r="H177" i="1" s="1"/>
  <c r="I177" i="1" s="1"/>
  <c r="B187" i="1" l="1"/>
  <c r="C186" i="1"/>
  <c r="D187" i="1" s="1"/>
  <c r="E179" i="1"/>
  <c r="F179" i="1" s="1"/>
  <c r="G178" i="1"/>
  <c r="H178" i="1" s="1"/>
  <c r="I178" i="1" s="1"/>
  <c r="E180" i="1"/>
  <c r="B188" i="1" l="1"/>
  <c r="C187" i="1"/>
  <c r="D188" i="1" s="1"/>
  <c r="F180" i="1"/>
  <c r="G180" i="1" s="1"/>
  <c r="H180" i="1" s="1"/>
  <c r="G179" i="1"/>
  <c r="H179" i="1" s="1"/>
  <c r="I179" i="1" s="1"/>
  <c r="E181" i="1"/>
  <c r="I180" i="1" l="1"/>
  <c r="B189" i="1"/>
  <c r="C188" i="1"/>
  <c r="D189" i="1" s="1"/>
  <c r="F181" i="1"/>
  <c r="B190" i="1" l="1"/>
  <c r="C189" i="1"/>
  <c r="D190" i="1" s="1"/>
  <c r="E182" i="1"/>
  <c r="F182" i="1" s="1"/>
  <c r="G181" i="1"/>
  <c r="H181" i="1" s="1"/>
  <c r="I181" i="1" s="1"/>
  <c r="E183" i="1"/>
  <c r="B191" i="1" l="1"/>
  <c r="C190" i="1"/>
  <c r="D191" i="1" s="1"/>
  <c r="E184" i="1"/>
  <c r="F183" i="1"/>
  <c r="G182" i="1"/>
  <c r="H182" i="1" s="1"/>
  <c r="I182" i="1" s="1"/>
  <c r="B192" i="1" l="1"/>
  <c r="C191" i="1"/>
  <c r="D192" i="1" s="1"/>
  <c r="F184" i="1"/>
  <c r="G184" i="1" s="1"/>
  <c r="H184" i="1" s="1"/>
  <c r="G183" i="1"/>
  <c r="H183" i="1" s="1"/>
  <c r="I183" i="1" s="1"/>
  <c r="E185" i="1"/>
  <c r="I184" i="1" l="1"/>
  <c r="B193" i="1"/>
  <c r="C192" i="1"/>
  <c r="D193" i="1" s="1"/>
  <c r="F185" i="1"/>
  <c r="B194" i="1" l="1"/>
  <c r="C193" i="1"/>
  <c r="D194" i="1" s="1"/>
  <c r="E187" i="1"/>
  <c r="E186" i="1"/>
  <c r="F186" i="1" s="1"/>
  <c r="G185" i="1"/>
  <c r="H185" i="1" s="1"/>
  <c r="I185" i="1" s="1"/>
  <c r="B195" i="1" l="1"/>
  <c r="C194" i="1"/>
  <c r="D195" i="1" s="1"/>
  <c r="F187" i="1"/>
  <c r="G187" i="1" s="1"/>
  <c r="H187" i="1" s="1"/>
  <c r="G186" i="1"/>
  <c r="H186" i="1" s="1"/>
  <c r="I186" i="1" s="1"/>
  <c r="E188" i="1"/>
  <c r="I187" i="1" l="1"/>
  <c r="B196" i="1"/>
  <c r="C195" i="1"/>
  <c r="D196" i="1" s="1"/>
  <c r="F188" i="1"/>
  <c r="E189" i="1"/>
  <c r="B197" i="1" l="1"/>
  <c r="C196" i="1"/>
  <c r="D197" i="1" s="1"/>
  <c r="F189" i="1"/>
  <c r="G188" i="1"/>
  <c r="H188" i="1" s="1"/>
  <c r="I188" i="1" s="1"/>
  <c r="E190" i="1"/>
  <c r="B198" i="1" l="1"/>
  <c r="C197" i="1"/>
  <c r="D198" i="1" s="1"/>
  <c r="F190" i="1"/>
  <c r="G190" i="1" s="1"/>
  <c r="H190" i="1" s="1"/>
  <c r="G189" i="1"/>
  <c r="H189" i="1" s="1"/>
  <c r="I189" i="1" s="1"/>
  <c r="I190" i="1" l="1"/>
  <c r="B199" i="1"/>
  <c r="C198" i="1"/>
  <c r="D199" i="1" s="1"/>
  <c r="E191" i="1"/>
  <c r="F191" i="1" s="1"/>
  <c r="E192" i="1"/>
  <c r="B200" i="1" l="1"/>
  <c r="C199" i="1"/>
  <c r="D200" i="1" s="1"/>
  <c r="F192" i="1"/>
  <c r="G191" i="1"/>
  <c r="H191" i="1" s="1"/>
  <c r="I191" i="1" s="1"/>
  <c r="E193" i="1"/>
  <c r="B201" i="1" l="1"/>
  <c r="C200" i="1"/>
  <c r="D201" i="1" s="1"/>
  <c r="F193" i="1"/>
  <c r="G193" i="1" s="1"/>
  <c r="H193" i="1" s="1"/>
  <c r="G192" i="1"/>
  <c r="H192" i="1" s="1"/>
  <c r="I192" i="1" s="1"/>
  <c r="E194" i="1"/>
  <c r="I193" i="1" l="1"/>
  <c r="B202" i="1"/>
  <c r="C201" i="1"/>
  <c r="D202" i="1" s="1"/>
  <c r="F194" i="1"/>
  <c r="B203" i="1" l="1"/>
  <c r="C202" i="1"/>
  <c r="D203" i="1" s="1"/>
  <c r="E195" i="1"/>
  <c r="F195" i="1" s="1"/>
  <c r="E196" i="1"/>
  <c r="B204" i="1" l="1"/>
  <c r="C203" i="1"/>
  <c r="D204" i="1" s="1"/>
  <c r="E197" i="1"/>
  <c r="F196" i="1"/>
  <c r="G194" i="1"/>
  <c r="H194" i="1" s="1"/>
  <c r="I194" i="1" s="1"/>
  <c r="G195" i="1"/>
  <c r="H195" i="1" s="1"/>
  <c r="I195" i="1" l="1"/>
  <c r="B205" i="1"/>
  <c r="C204" i="1"/>
  <c r="D205" i="1" s="1"/>
  <c r="F197" i="1"/>
  <c r="G197" i="1" s="1"/>
  <c r="H197" i="1" s="1"/>
  <c r="G196" i="1"/>
  <c r="H196" i="1" s="1"/>
  <c r="I196" i="1" s="1"/>
  <c r="E198" i="1"/>
  <c r="I197" i="1" l="1"/>
  <c r="B206" i="1"/>
  <c r="C205" i="1"/>
  <c r="D206" i="1" s="1"/>
  <c r="F198" i="1"/>
  <c r="B207" i="1" l="1"/>
  <c r="C206" i="1"/>
  <c r="D207" i="1" s="1"/>
  <c r="E199" i="1"/>
  <c r="F199" i="1" s="1"/>
  <c r="G198" i="1"/>
  <c r="H198" i="1" s="1"/>
  <c r="I198" i="1" s="1"/>
  <c r="E200" i="1"/>
  <c r="B208" i="1" l="1"/>
  <c r="C207" i="1"/>
  <c r="D208" i="1" s="1"/>
  <c r="F200" i="1"/>
  <c r="G199" i="1"/>
  <c r="H199" i="1" s="1"/>
  <c r="I199" i="1" s="1"/>
  <c r="E201" i="1"/>
  <c r="B209" i="1" l="1"/>
  <c r="C208" i="1"/>
  <c r="D209" i="1" s="1"/>
  <c r="F201" i="1"/>
  <c r="G201" i="1" s="1"/>
  <c r="H201" i="1" s="1"/>
  <c r="G200" i="1"/>
  <c r="H200" i="1" s="1"/>
  <c r="I200" i="1" s="1"/>
  <c r="E202" i="1"/>
  <c r="I201" i="1" l="1"/>
  <c r="B210" i="1"/>
  <c r="C209" i="1"/>
  <c r="D210" i="1" s="1"/>
  <c r="F202" i="1"/>
  <c r="B211" i="1" l="1"/>
  <c r="C210" i="1"/>
  <c r="D211" i="1" s="1"/>
  <c r="E203" i="1"/>
  <c r="F203" i="1" s="1"/>
  <c r="G202" i="1"/>
  <c r="H202" i="1" s="1"/>
  <c r="I202" i="1" s="1"/>
  <c r="E204" i="1"/>
  <c r="B212" i="1" l="1"/>
  <c r="C211" i="1"/>
  <c r="D212" i="1" s="1"/>
  <c r="F204" i="1"/>
  <c r="G203" i="1"/>
  <c r="H203" i="1" s="1"/>
  <c r="I203" i="1" s="1"/>
  <c r="E205" i="1"/>
  <c r="B213" i="1" l="1"/>
  <c r="C212" i="1"/>
  <c r="D213" i="1" s="1"/>
  <c r="F205" i="1"/>
  <c r="G205" i="1" s="1"/>
  <c r="H205" i="1" s="1"/>
  <c r="G204" i="1"/>
  <c r="H204" i="1" s="1"/>
  <c r="I204" i="1" s="1"/>
  <c r="E206" i="1"/>
  <c r="I205" i="1" l="1"/>
  <c r="B214" i="1"/>
  <c r="C213" i="1"/>
  <c r="D214" i="1" s="1"/>
  <c r="F206" i="1"/>
  <c r="B215" i="1" l="1"/>
  <c r="C214" i="1"/>
  <c r="D215" i="1" s="1"/>
  <c r="E207" i="1"/>
  <c r="F207" i="1" s="1"/>
  <c r="G206" i="1"/>
  <c r="H206" i="1" s="1"/>
  <c r="I206" i="1" s="1"/>
  <c r="E208" i="1"/>
  <c r="B216" i="1" l="1"/>
  <c r="C215" i="1"/>
  <c r="D216" i="1" s="1"/>
  <c r="F208" i="1"/>
  <c r="G207" i="1"/>
  <c r="H207" i="1" s="1"/>
  <c r="I207" i="1" s="1"/>
  <c r="E209" i="1"/>
  <c r="B217" i="1" l="1"/>
  <c r="C216" i="1"/>
  <c r="D217" i="1" s="1"/>
  <c r="F209" i="1"/>
  <c r="G209" i="1" s="1"/>
  <c r="H209" i="1" s="1"/>
  <c r="G208" i="1"/>
  <c r="H208" i="1" s="1"/>
  <c r="I208" i="1" s="1"/>
  <c r="E210" i="1"/>
  <c r="I209" i="1" l="1"/>
  <c r="B218" i="1"/>
  <c r="C217" i="1"/>
  <c r="D218" i="1" s="1"/>
  <c r="F210" i="1"/>
  <c r="B219" i="1" l="1"/>
  <c r="C218" i="1"/>
  <c r="D219" i="1" s="1"/>
  <c r="E211" i="1"/>
  <c r="F211" i="1" s="1"/>
  <c r="G210" i="1"/>
  <c r="H210" i="1" s="1"/>
  <c r="I210" i="1" s="1"/>
  <c r="E212" i="1"/>
  <c r="B220" i="1" l="1"/>
  <c r="C219" i="1"/>
  <c r="D220" i="1" s="1"/>
  <c r="E213" i="1"/>
  <c r="F212" i="1"/>
  <c r="G211" i="1"/>
  <c r="H211" i="1" s="1"/>
  <c r="I211" i="1" s="1"/>
  <c r="B221" i="1" l="1"/>
  <c r="C220" i="1"/>
  <c r="D221" i="1" s="1"/>
  <c r="E214" i="1"/>
  <c r="F213" i="1"/>
  <c r="G213" i="1" s="1"/>
  <c r="H213" i="1" s="1"/>
  <c r="G212" i="1"/>
  <c r="H212" i="1" s="1"/>
  <c r="I212" i="1" s="1"/>
  <c r="I213" i="1" l="1"/>
  <c r="B222" i="1"/>
  <c r="C221" i="1"/>
  <c r="D222" i="1" s="1"/>
  <c r="F214" i="1"/>
  <c r="B223" i="1" l="1"/>
  <c r="C222" i="1"/>
  <c r="D223" i="1" s="1"/>
  <c r="E215" i="1"/>
  <c r="F215" i="1" s="1"/>
  <c r="E216" i="1"/>
  <c r="B224" i="1" l="1"/>
  <c r="C223" i="1"/>
  <c r="D224" i="1" s="1"/>
  <c r="F216" i="1"/>
  <c r="G215" i="1"/>
  <c r="H215" i="1" s="1"/>
  <c r="G214" i="1"/>
  <c r="H214" i="1" s="1"/>
  <c r="I214" i="1" s="1"/>
  <c r="E217" i="1"/>
  <c r="I215" i="1" l="1"/>
  <c r="B225" i="1"/>
  <c r="C224" i="1"/>
  <c r="D225" i="1" s="1"/>
  <c r="E218" i="1"/>
  <c r="F217" i="1"/>
  <c r="G216" i="1"/>
  <c r="H216" i="1" s="1"/>
  <c r="I216" i="1" s="1"/>
  <c r="B226" i="1" l="1"/>
  <c r="C225" i="1"/>
  <c r="D226" i="1" s="1"/>
  <c r="F218" i="1"/>
  <c r="G218" i="1" s="1"/>
  <c r="H218" i="1" s="1"/>
  <c r="G217" i="1"/>
  <c r="H217" i="1" s="1"/>
  <c r="I217" i="1" s="1"/>
  <c r="E219" i="1"/>
  <c r="I218" i="1" l="1"/>
  <c r="B227" i="1"/>
  <c r="C226" i="1"/>
  <c r="D227" i="1" s="1"/>
  <c r="F219" i="1"/>
  <c r="B228" i="1" l="1"/>
  <c r="C227" i="1"/>
  <c r="D228" i="1" s="1"/>
  <c r="E220" i="1"/>
  <c r="F220" i="1" s="1"/>
  <c r="G219" i="1"/>
  <c r="H219" i="1" s="1"/>
  <c r="I219" i="1" s="1"/>
  <c r="E221" i="1"/>
  <c r="B229" i="1" l="1"/>
  <c r="C228" i="1"/>
  <c r="D229" i="1" s="1"/>
  <c r="F221" i="1"/>
  <c r="G221" i="1" s="1"/>
  <c r="H221" i="1" s="1"/>
  <c r="G220" i="1"/>
  <c r="H220" i="1" s="1"/>
  <c r="I220" i="1" s="1"/>
  <c r="E222" i="1"/>
  <c r="I221" i="1" l="1"/>
  <c r="B230" i="1"/>
  <c r="C229" i="1"/>
  <c r="D230" i="1" s="1"/>
  <c r="F222" i="1"/>
  <c r="E223" i="1"/>
  <c r="B231" i="1" l="1"/>
  <c r="C230" i="1"/>
  <c r="D231" i="1" s="1"/>
  <c r="F223" i="1"/>
  <c r="G222" i="1"/>
  <c r="H222" i="1" s="1"/>
  <c r="I222" i="1" s="1"/>
  <c r="E224" i="1"/>
  <c r="B232" i="1" l="1"/>
  <c r="C231" i="1"/>
  <c r="D232" i="1" s="1"/>
  <c r="E225" i="1"/>
  <c r="F224" i="1"/>
  <c r="G223" i="1"/>
  <c r="H223" i="1" s="1"/>
  <c r="I223" i="1" s="1"/>
  <c r="B233" i="1" l="1"/>
  <c r="C232" i="1"/>
  <c r="D233" i="1" s="1"/>
  <c r="F225" i="1"/>
  <c r="G225" i="1" s="1"/>
  <c r="H225" i="1" s="1"/>
  <c r="G224" i="1"/>
  <c r="H224" i="1" s="1"/>
  <c r="I224" i="1" s="1"/>
  <c r="E226" i="1"/>
  <c r="I225" i="1" l="1"/>
  <c r="B234" i="1"/>
  <c r="C233" i="1"/>
  <c r="D234" i="1" s="1"/>
  <c r="F226" i="1"/>
  <c r="B235" i="1" l="1"/>
  <c r="C234" i="1"/>
  <c r="D235" i="1" s="1"/>
  <c r="E227" i="1"/>
  <c r="F227" i="1" s="1"/>
  <c r="G226" i="1"/>
  <c r="H226" i="1" s="1"/>
  <c r="I226" i="1" s="1"/>
  <c r="E228" i="1"/>
  <c r="B236" i="1" l="1"/>
  <c r="C235" i="1"/>
  <c r="D236" i="1" s="1"/>
  <c r="F228" i="1"/>
  <c r="G227" i="1"/>
  <c r="H227" i="1" s="1"/>
  <c r="I227" i="1" s="1"/>
  <c r="E229" i="1"/>
  <c r="B237" i="1" l="1"/>
  <c r="C236" i="1"/>
  <c r="D237" i="1" s="1"/>
  <c r="F229" i="1"/>
  <c r="G229" i="1" s="1"/>
  <c r="H229" i="1" s="1"/>
  <c r="G228" i="1"/>
  <c r="H228" i="1" s="1"/>
  <c r="I228" i="1" s="1"/>
  <c r="E230" i="1"/>
  <c r="I229" i="1" l="1"/>
  <c r="B238" i="1"/>
  <c r="C237" i="1"/>
  <c r="D238" i="1" s="1"/>
  <c r="F230" i="1"/>
  <c r="E231" i="1"/>
  <c r="B239" i="1" l="1"/>
  <c r="C238" i="1"/>
  <c r="D239" i="1" s="1"/>
  <c r="F231" i="1"/>
  <c r="G230" i="1"/>
  <c r="H230" i="1" s="1"/>
  <c r="I230" i="1" s="1"/>
  <c r="E232" i="1"/>
  <c r="B240" i="1" l="1"/>
  <c r="C239" i="1"/>
  <c r="D240" i="1" s="1"/>
  <c r="F232" i="1"/>
  <c r="G231" i="1"/>
  <c r="H231" i="1" s="1"/>
  <c r="I231" i="1" s="1"/>
  <c r="B241" i="1" l="1"/>
  <c r="B242" i="1" s="1"/>
  <c r="C240" i="1"/>
  <c r="D241" i="1" s="1"/>
  <c r="E233" i="1"/>
  <c r="F233" i="1" s="1"/>
  <c r="G232" i="1"/>
  <c r="H232" i="1" s="1"/>
  <c r="I232" i="1" s="1"/>
  <c r="E234" i="1"/>
  <c r="C242" i="1" l="1"/>
  <c r="B243" i="1"/>
  <c r="C241" i="1"/>
  <c r="D242" i="1" s="1"/>
  <c r="E235" i="1"/>
  <c r="F234" i="1"/>
  <c r="G234" i="1" s="1"/>
  <c r="H234" i="1" s="1"/>
  <c r="G233" i="1"/>
  <c r="H233" i="1" s="1"/>
  <c r="I233" i="1" s="1"/>
  <c r="C243" i="1" l="1"/>
  <c r="B244" i="1"/>
  <c r="I234" i="1"/>
  <c r="E242" i="1"/>
  <c r="F242" i="1" s="1"/>
  <c r="G242" i="1" s="1"/>
  <c r="H242" i="1" s="1"/>
  <c r="D243" i="1"/>
  <c r="F235" i="1"/>
  <c r="C244" i="1" l="1"/>
  <c r="B245" i="1"/>
  <c r="E243" i="1"/>
  <c r="F243" i="1" s="1"/>
  <c r="G243" i="1" s="1"/>
  <c r="H243" i="1" s="1"/>
  <c r="I243" i="1" s="1"/>
  <c r="D244" i="1"/>
  <c r="E236" i="1"/>
  <c r="F236" i="1" s="1"/>
  <c r="G235" i="1"/>
  <c r="H235" i="1" s="1"/>
  <c r="I235" i="1" s="1"/>
  <c r="E237" i="1"/>
  <c r="C245" i="1" l="1"/>
  <c r="B246" i="1"/>
  <c r="D245" i="1"/>
  <c r="E244" i="1"/>
  <c r="F244" i="1" s="1"/>
  <c r="G244" i="1" s="1"/>
  <c r="H244" i="1" s="1"/>
  <c r="I244" i="1" s="1"/>
  <c r="F237" i="1"/>
  <c r="G237" i="1" s="1"/>
  <c r="H237" i="1" s="1"/>
  <c r="G236" i="1"/>
  <c r="H236" i="1" s="1"/>
  <c r="I236" i="1" s="1"/>
  <c r="E238" i="1"/>
  <c r="B247" i="1" l="1"/>
  <c r="C246" i="1"/>
  <c r="E245" i="1"/>
  <c r="F245" i="1" s="1"/>
  <c r="G245" i="1" s="1"/>
  <c r="H245" i="1" s="1"/>
  <c r="I245" i="1" s="1"/>
  <c r="D246" i="1"/>
  <c r="I237" i="1"/>
  <c r="F238" i="1"/>
  <c r="E239" i="1"/>
  <c r="C247" i="1" l="1"/>
  <c r="B248" i="1"/>
  <c r="E246" i="1"/>
  <c r="F246" i="1" s="1"/>
  <c r="G246" i="1" s="1"/>
  <c r="H246" i="1" s="1"/>
  <c r="I246" i="1" s="1"/>
  <c r="D247" i="1"/>
  <c r="F239" i="1"/>
  <c r="G238" i="1"/>
  <c r="H238" i="1" s="1"/>
  <c r="I238" i="1" s="1"/>
  <c r="E240" i="1"/>
  <c r="C248" i="1" l="1"/>
  <c r="B249" i="1"/>
  <c r="D248" i="1"/>
  <c r="E247" i="1"/>
  <c r="F247" i="1" s="1"/>
  <c r="G247" i="1" s="1"/>
  <c r="H247" i="1" s="1"/>
  <c r="I247" i="1" s="1"/>
  <c r="F240" i="1"/>
  <c r="G239" i="1"/>
  <c r="H239" i="1" s="1"/>
  <c r="I239" i="1" s="1"/>
  <c r="E241" i="1"/>
  <c r="B250" i="1" l="1"/>
  <c r="C249" i="1"/>
  <c r="E248" i="1"/>
  <c r="F248" i="1" s="1"/>
  <c r="G248" i="1" s="1"/>
  <c r="H248" i="1" s="1"/>
  <c r="I248" i="1" s="1"/>
  <c r="D249" i="1"/>
  <c r="F241" i="1"/>
  <c r="G241" i="1" s="1"/>
  <c r="H241" i="1" s="1"/>
  <c r="I242" i="1" s="1"/>
  <c r="G240" i="1"/>
  <c r="H240" i="1" s="1"/>
  <c r="I240" i="1" s="1"/>
  <c r="C250" i="1" l="1"/>
  <c r="B251" i="1"/>
  <c r="E249" i="1"/>
  <c r="F249" i="1" s="1"/>
  <c r="G249" i="1" s="1"/>
  <c r="H249" i="1" s="1"/>
  <c r="I249" i="1" s="1"/>
  <c r="D250" i="1"/>
  <c r="I241" i="1"/>
  <c r="C251" i="1" l="1"/>
  <c r="B252" i="1"/>
  <c r="D251" i="1"/>
  <c r="E250" i="1"/>
  <c r="F250" i="1" s="1"/>
  <c r="G250" i="1" s="1"/>
  <c r="H250" i="1" s="1"/>
  <c r="I250" i="1" s="1"/>
  <c r="B253" i="1" l="1"/>
  <c r="C252" i="1"/>
  <c r="D252" i="1"/>
  <c r="E251" i="1"/>
  <c r="F251" i="1" s="1"/>
  <c r="G251" i="1" s="1"/>
  <c r="H251" i="1" s="1"/>
  <c r="I251" i="1" s="1"/>
  <c r="C253" i="1" l="1"/>
  <c r="B254" i="1"/>
  <c r="E252" i="1"/>
  <c r="F252" i="1" s="1"/>
  <c r="G252" i="1" s="1"/>
  <c r="H252" i="1" s="1"/>
  <c r="I252" i="1" s="1"/>
  <c r="D253" i="1"/>
  <c r="C254" i="1" l="1"/>
  <c r="B255" i="1"/>
  <c r="E253" i="1"/>
  <c r="F253" i="1" s="1"/>
  <c r="G253" i="1" s="1"/>
  <c r="H253" i="1" s="1"/>
  <c r="I253" i="1" s="1"/>
  <c r="D254" i="1"/>
  <c r="C255" i="1" l="1"/>
  <c r="B256" i="1"/>
  <c r="E254" i="1"/>
  <c r="F254" i="1" s="1"/>
  <c r="G254" i="1" s="1"/>
  <c r="H254" i="1" s="1"/>
  <c r="I254" i="1" s="1"/>
  <c r="D255" i="1"/>
  <c r="B257" i="1" l="1"/>
  <c r="C256" i="1"/>
  <c r="E255" i="1"/>
  <c r="F255" i="1" s="1"/>
  <c r="G255" i="1" s="1"/>
  <c r="H255" i="1" s="1"/>
  <c r="I255" i="1" s="1"/>
  <c r="D256" i="1"/>
  <c r="C257" i="1" l="1"/>
  <c r="B258" i="1"/>
  <c r="E256" i="1"/>
  <c r="F256" i="1" s="1"/>
  <c r="G256" i="1" s="1"/>
  <c r="H256" i="1" s="1"/>
  <c r="I256" i="1" s="1"/>
  <c r="D257" i="1"/>
  <c r="C258" i="1" l="1"/>
  <c r="B259" i="1"/>
  <c r="E257" i="1"/>
  <c r="F257" i="1" s="1"/>
  <c r="G257" i="1" s="1"/>
  <c r="H257" i="1" s="1"/>
  <c r="I257" i="1" s="1"/>
  <c r="D258" i="1"/>
  <c r="C259" i="1" l="1"/>
  <c r="B260" i="1"/>
  <c r="E258" i="1"/>
  <c r="F258" i="1" s="1"/>
  <c r="G258" i="1" s="1"/>
  <c r="H258" i="1" s="1"/>
  <c r="I258" i="1" s="1"/>
  <c r="D259" i="1"/>
  <c r="C260" i="1" l="1"/>
  <c r="B261" i="1"/>
  <c r="D260" i="1"/>
  <c r="E259" i="1"/>
  <c r="F259" i="1" s="1"/>
  <c r="G259" i="1" s="1"/>
  <c r="H259" i="1" s="1"/>
  <c r="I259" i="1" s="1"/>
  <c r="C261" i="1" l="1"/>
  <c r="B262" i="1"/>
  <c r="D261" i="1"/>
  <c r="E260" i="1"/>
  <c r="F260" i="1" s="1"/>
  <c r="G260" i="1" s="1"/>
  <c r="H260" i="1" s="1"/>
  <c r="I260" i="1" s="1"/>
  <c r="B263" i="1" l="1"/>
  <c r="C262" i="1"/>
  <c r="E261" i="1"/>
  <c r="F261" i="1" s="1"/>
  <c r="G261" i="1" s="1"/>
  <c r="H261" i="1" s="1"/>
  <c r="I261" i="1" s="1"/>
  <c r="D262" i="1"/>
  <c r="C263" i="1" l="1"/>
  <c r="B264" i="1"/>
  <c r="E262" i="1"/>
  <c r="F262" i="1" s="1"/>
  <c r="G262" i="1" s="1"/>
  <c r="H262" i="1" s="1"/>
  <c r="I262" i="1" s="1"/>
  <c r="D263" i="1"/>
  <c r="B265" i="1" l="1"/>
  <c r="C264" i="1"/>
  <c r="D264" i="1"/>
  <c r="E263" i="1"/>
  <c r="F263" i="1" s="1"/>
  <c r="G263" i="1" s="1"/>
  <c r="H263" i="1" s="1"/>
  <c r="I263" i="1" s="1"/>
  <c r="B266" i="1" l="1"/>
  <c r="C265" i="1"/>
  <c r="E264" i="1"/>
  <c r="F264" i="1" s="1"/>
  <c r="G264" i="1" s="1"/>
  <c r="H264" i="1" s="1"/>
  <c r="I264" i="1" s="1"/>
  <c r="D265" i="1"/>
  <c r="C266" i="1" l="1"/>
  <c r="B267" i="1"/>
  <c r="E265" i="1"/>
  <c r="F265" i="1" s="1"/>
  <c r="G265" i="1" s="1"/>
  <c r="H265" i="1" s="1"/>
  <c r="I265" i="1" s="1"/>
  <c r="D266" i="1"/>
  <c r="C267" i="1" l="1"/>
  <c r="B268" i="1"/>
  <c r="D267" i="1"/>
  <c r="E266" i="1"/>
  <c r="F266" i="1" s="1"/>
  <c r="G266" i="1" s="1"/>
  <c r="H266" i="1" s="1"/>
  <c r="I266" i="1" s="1"/>
  <c r="B269" i="1" l="1"/>
  <c r="C268" i="1"/>
  <c r="E267" i="1"/>
  <c r="F267" i="1" s="1"/>
  <c r="G267" i="1" s="1"/>
  <c r="H267" i="1" s="1"/>
  <c r="I267" i="1" s="1"/>
  <c r="D268" i="1"/>
  <c r="C269" i="1" l="1"/>
  <c r="B270" i="1"/>
  <c r="E268" i="1"/>
  <c r="F268" i="1" s="1"/>
  <c r="G268" i="1" s="1"/>
  <c r="H268" i="1" s="1"/>
  <c r="I268" i="1" s="1"/>
  <c r="D269" i="1"/>
  <c r="C270" i="1" l="1"/>
  <c r="B271" i="1"/>
  <c r="E269" i="1"/>
  <c r="F269" i="1" s="1"/>
  <c r="G269" i="1" s="1"/>
  <c r="H269" i="1" s="1"/>
  <c r="I269" i="1" s="1"/>
  <c r="D270" i="1"/>
  <c r="C271" i="1" l="1"/>
  <c r="B272" i="1"/>
  <c r="D271" i="1"/>
  <c r="E270" i="1"/>
  <c r="F270" i="1" s="1"/>
  <c r="G270" i="1" s="1"/>
  <c r="H270" i="1" s="1"/>
  <c r="I270" i="1" s="1"/>
  <c r="C272" i="1" l="1"/>
  <c r="B273" i="1"/>
  <c r="E271" i="1"/>
  <c r="F271" i="1" s="1"/>
  <c r="G271" i="1" s="1"/>
  <c r="H271" i="1" s="1"/>
  <c r="I271" i="1" s="1"/>
  <c r="D272" i="1"/>
  <c r="C273" i="1" l="1"/>
  <c r="B274" i="1"/>
  <c r="E272" i="1"/>
  <c r="F272" i="1" s="1"/>
  <c r="G272" i="1" s="1"/>
  <c r="H272" i="1" s="1"/>
  <c r="I272" i="1" s="1"/>
  <c r="D273" i="1"/>
  <c r="C274" i="1" l="1"/>
  <c r="B275" i="1"/>
  <c r="E273" i="1"/>
  <c r="F273" i="1" s="1"/>
  <c r="G273" i="1" s="1"/>
  <c r="H273" i="1" s="1"/>
  <c r="I273" i="1" s="1"/>
  <c r="D274" i="1"/>
  <c r="C275" i="1" l="1"/>
  <c r="B276" i="1"/>
  <c r="E274" i="1"/>
  <c r="F274" i="1" s="1"/>
  <c r="G274" i="1" s="1"/>
  <c r="H274" i="1" s="1"/>
  <c r="I274" i="1" s="1"/>
  <c r="D275" i="1"/>
  <c r="C276" i="1" l="1"/>
  <c r="B277" i="1"/>
  <c r="E275" i="1"/>
  <c r="F275" i="1" s="1"/>
  <c r="G275" i="1" s="1"/>
  <c r="H275" i="1" s="1"/>
  <c r="I275" i="1" s="1"/>
  <c r="D276" i="1"/>
  <c r="C277" i="1" l="1"/>
  <c r="B278" i="1"/>
  <c r="D277" i="1"/>
  <c r="E276" i="1"/>
  <c r="F276" i="1" s="1"/>
  <c r="G276" i="1" s="1"/>
  <c r="H276" i="1" s="1"/>
  <c r="I276" i="1" s="1"/>
  <c r="B279" i="1" l="1"/>
  <c r="C278" i="1"/>
  <c r="E277" i="1"/>
  <c r="F277" i="1" s="1"/>
  <c r="G277" i="1" s="1"/>
  <c r="H277" i="1" s="1"/>
  <c r="I277" i="1" s="1"/>
  <c r="D278" i="1"/>
  <c r="C279" i="1" l="1"/>
  <c r="B280" i="1"/>
  <c r="D279" i="1"/>
  <c r="E278" i="1"/>
  <c r="F278" i="1" s="1"/>
  <c r="G278" i="1" s="1"/>
  <c r="H278" i="1" s="1"/>
  <c r="I278" i="1" s="1"/>
  <c r="C280" i="1" l="1"/>
  <c r="B281" i="1"/>
  <c r="E279" i="1"/>
  <c r="F279" i="1" s="1"/>
  <c r="G279" i="1" s="1"/>
  <c r="H279" i="1" s="1"/>
  <c r="I279" i="1" s="1"/>
  <c r="D280" i="1"/>
  <c r="C281" i="1" l="1"/>
  <c r="B282" i="1"/>
  <c r="D281" i="1"/>
  <c r="E280" i="1"/>
  <c r="F280" i="1" s="1"/>
  <c r="G280" i="1" s="1"/>
  <c r="H280" i="1" s="1"/>
  <c r="I280" i="1" s="1"/>
  <c r="B283" i="1" l="1"/>
  <c r="C282" i="1"/>
  <c r="D282" i="1"/>
  <c r="E281" i="1"/>
  <c r="F281" i="1" s="1"/>
  <c r="G281" i="1" s="1"/>
  <c r="H281" i="1" s="1"/>
  <c r="I281" i="1" s="1"/>
  <c r="C283" i="1" l="1"/>
  <c r="B284" i="1"/>
  <c r="E282" i="1"/>
  <c r="F282" i="1" s="1"/>
  <c r="G282" i="1" s="1"/>
  <c r="H282" i="1" s="1"/>
  <c r="I282" i="1" s="1"/>
  <c r="D283" i="1"/>
  <c r="C284" i="1" l="1"/>
  <c r="B285" i="1"/>
  <c r="D284" i="1"/>
  <c r="E283" i="1"/>
  <c r="F283" i="1" s="1"/>
  <c r="G283" i="1" s="1"/>
  <c r="H283" i="1" s="1"/>
  <c r="I283" i="1" s="1"/>
  <c r="B286" i="1" l="1"/>
  <c r="C285" i="1"/>
  <c r="D285" i="1"/>
  <c r="E284" i="1"/>
  <c r="F284" i="1" s="1"/>
  <c r="G284" i="1" s="1"/>
  <c r="H284" i="1" s="1"/>
  <c r="I284" i="1" s="1"/>
  <c r="B287" i="1" l="1"/>
  <c r="C286" i="1"/>
  <c r="E285" i="1"/>
  <c r="F285" i="1" s="1"/>
  <c r="G285" i="1" s="1"/>
  <c r="H285" i="1" s="1"/>
  <c r="I285" i="1" s="1"/>
  <c r="D286" i="1"/>
  <c r="C287" i="1" l="1"/>
  <c r="B288" i="1"/>
  <c r="E286" i="1"/>
  <c r="F286" i="1" s="1"/>
  <c r="G286" i="1" s="1"/>
  <c r="H286" i="1" s="1"/>
  <c r="I286" i="1" s="1"/>
  <c r="D287" i="1"/>
  <c r="C288" i="1" l="1"/>
  <c r="B289" i="1"/>
  <c r="D288" i="1"/>
  <c r="E287" i="1"/>
  <c r="F287" i="1" s="1"/>
  <c r="G287" i="1" s="1"/>
  <c r="H287" i="1" s="1"/>
  <c r="I287" i="1" s="1"/>
  <c r="B290" i="1" l="1"/>
  <c r="C289" i="1"/>
  <c r="E288" i="1"/>
  <c r="F288" i="1" s="1"/>
  <c r="G288" i="1" s="1"/>
  <c r="H288" i="1" s="1"/>
  <c r="I288" i="1" s="1"/>
  <c r="D289" i="1"/>
  <c r="C290" i="1" l="1"/>
  <c r="B291" i="1"/>
  <c r="E289" i="1"/>
  <c r="F289" i="1" s="1"/>
  <c r="G289" i="1" s="1"/>
  <c r="H289" i="1" s="1"/>
  <c r="I289" i="1" s="1"/>
  <c r="D290" i="1"/>
  <c r="C291" i="1" l="1"/>
  <c r="B292" i="1"/>
  <c r="E290" i="1"/>
  <c r="F290" i="1" s="1"/>
  <c r="G290" i="1" s="1"/>
  <c r="H290" i="1" s="1"/>
  <c r="I290" i="1" s="1"/>
  <c r="D291" i="1"/>
  <c r="C292" i="1" l="1"/>
  <c r="B293" i="1"/>
  <c r="E291" i="1"/>
  <c r="F291" i="1" s="1"/>
  <c r="G291" i="1" s="1"/>
  <c r="H291" i="1" s="1"/>
  <c r="I291" i="1" s="1"/>
  <c r="D292" i="1"/>
  <c r="C293" i="1" l="1"/>
  <c r="B294" i="1"/>
  <c r="E292" i="1"/>
  <c r="F292" i="1" s="1"/>
  <c r="G292" i="1" s="1"/>
  <c r="H292" i="1" s="1"/>
  <c r="I292" i="1" s="1"/>
  <c r="D293" i="1"/>
  <c r="B295" i="1" l="1"/>
  <c r="C294" i="1"/>
  <c r="D294" i="1"/>
  <c r="E293" i="1"/>
  <c r="F293" i="1" s="1"/>
  <c r="G293" i="1" s="1"/>
  <c r="H293" i="1" s="1"/>
  <c r="I293" i="1" s="1"/>
  <c r="B296" i="1" l="1"/>
  <c r="C295" i="1"/>
  <c r="E294" i="1"/>
  <c r="F294" i="1" s="1"/>
  <c r="G294" i="1" s="1"/>
  <c r="H294" i="1" s="1"/>
  <c r="I294" i="1" s="1"/>
  <c r="D295" i="1"/>
  <c r="C296" i="1" l="1"/>
  <c r="B297" i="1"/>
  <c r="D296" i="1"/>
  <c r="E295" i="1"/>
  <c r="F295" i="1" s="1"/>
  <c r="G295" i="1" s="1"/>
  <c r="H295" i="1" s="1"/>
  <c r="I295" i="1" s="1"/>
  <c r="C297" i="1" l="1"/>
  <c r="B298" i="1"/>
  <c r="D297" i="1"/>
  <c r="E296" i="1"/>
  <c r="F296" i="1" s="1"/>
  <c r="G296" i="1" s="1"/>
  <c r="H296" i="1" s="1"/>
  <c r="I296" i="1" s="1"/>
  <c r="B299" i="1" l="1"/>
  <c r="C298" i="1"/>
  <c r="D298" i="1"/>
  <c r="E297" i="1"/>
  <c r="F297" i="1" s="1"/>
  <c r="G297" i="1" s="1"/>
  <c r="H297" i="1" s="1"/>
  <c r="I297" i="1" s="1"/>
  <c r="B300" i="1" l="1"/>
  <c r="C299" i="1"/>
  <c r="E298" i="1"/>
  <c r="F298" i="1" s="1"/>
  <c r="G298" i="1" s="1"/>
  <c r="H298" i="1" s="1"/>
  <c r="I298" i="1" s="1"/>
  <c r="D299" i="1"/>
  <c r="C300" i="1" l="1"/>
  <c r="B301" i="1"/>
  <c r="D300" i="1"/>
  <c r="E299" i="1"/>
  <c r="F299" i="1" s="1"/>
  <c r="G299" i="1" s="1"/>
  <c r="H299" i="1" s="1"/>
  <c r="I299" i="1" s="1"/>
  <c r="C301" i="1" l="1"/>
  <c r="B302" i="1"/>
  <c r="D301" i="1"/>
  <c r="E300" i="1"/>
  <c r="F300" i="1" s="1"/>
  <c r="G300" i="1" s="1"/>
  <c r="H300" i="1" s="1"/>
  <c r="I300" i="1" s="1"/>
  <c r="B303" i="1" l="1"/>
  <c r="C302" i="1"/>
  <c r="E301" i="1"/>
  <c r="F301" i="1" s="1"/>
  <c r="G301" i="1" s="1"/>
  <c r="H301" i="1" s="1"/>
  <c r="I301" i="1" s="1"/>
  <c r="D302" i="1"/>
  <c r="B304" i="1" l="1"/>
  <c r="C303" i="1"/>
  <c r="E302" i="1"/>
  <c r="F302" i="1" s="1"/>
  <c r="G302" i="1" s="1"/>
  <c r="H302" i="1" s="1"/>
  <c r="I302" i="1" s="1"/>
  <c r="D303" i="1"/>
  <c r="C304" i="1" l="1"/>
  <c r="B305" i="1"/>
  <c r="D304" i="1"/>
  <c r="E303" i="1"/>
  <c r="F303" i="1" s="1"/>
  <c r="G303" i="1" s="1"/>
  <c r="H303" i="1" s="1"/>
  <c r="I303" i="1" s="1"/>
  <c r="C305" i="1" l="1"/>
  <c r="B306" i="1"/>
  <c r="D305" i="1"/>
  <c r="E304" i="1"/>
  <c r="F304" i="1" s="1"/>
  <c r="G304" i="1" s="1"/>
  <c r="H304" i="1" s="1"/>
  <c r="I304" i="1" s="1"/>
  <c r="B307" i="1" l="1"/>
  <c r="C306" i="1"/>
  <c r="E305" i="1"/>
  <c r="F305" i="1" s="1"/>
  <c r="G305" i="1" s="1"/>
  <c r="H305" i="1" s="1"/>
  <c r="I305" i="1" s="1"/>
  <c r="D306" i="1"/>
  <c r="B308" i="1" l="1"/>
  <c r="C307" i="1"/>
  <c r="E306" i="1"/>
  <c r="F306" i="1" s="1"/>
  <c r="G306" i="1" s="1"/>
  <c r="H306" i="1" s="1"/>
  <c r="I306" i="1" s="1"/>
  <c r="D307" i="1"/>
  <c r="C308" i="1" l="1"/>
  <c r="B309" i="1"/>
  <c r="D308" i="1"/>
  <c r="E307" i="1"/>
  <c r="F307" i="1" s="1"/>
  <c r="G307" i="1" s="1"/>
  <c r="H307" i="1" s="1"/>
  <c r="I307" i="1" s="1"/>
  <c r="B310" i="1" l="1"/>
  <c r="C309" i="1"/>
  <c r="D309" i="1"/>
  <c r="E308" i="1"/>
  <c r="F308" i="1" s="1"/>
  <c r="G308" i="1" s="1"/>
  <c r="H308" i="1" s="1"/>
  <c r="I308" i="1" s="1"/>
  <c r="B311" i="1" l="1"/>
  <c r="C310" i="1"/>
  <c r="E309" i="1"/>
  <c r="F309" i="1" s="1"/>
  <c r="G309" i="1" s="1"/>
  <c r="H309" i="1" s="1"/>
  <c r="I309" i="1" s="1"/>
  <c r="D310" i="1"/>
  <c r="C311" i="1" l="1"/>
  <c r="B312" i="1"/>
  <c r="E310" i="1"/>
  <c r="F310" i="1" s="1"/>
  <c r="G310" i="1" s="1"/>
  <c r="H310" i="1" s="1"/>
  <c r="I310" i="1" s="1"/>
  <c r="D311" i="1"/>
  <c r="C312" i="1" l="1"/>
  <c r="B313" i="1"/>
  <c r="E311" i="1"/>
  <c r="F311" i="1" s="1"/>
  <c r="G311" i="1" s="1"/>
  <c r="H311" i="1" s="1"/>
  <c r="I311" i="1" s="1"/>
  <c r="D312" i="1"/>
  <c r="B314" i="1" l="1"/>
  <c r="C313" i="1"/>
  <c r="E312" i="1"/>
  <c r="F312" i="1" s="1"/>
  <c r="G312" i="1" s="1"/>
  <c r="H312" i="1" s="1"/>
  <c r="I312" i="1" s="1"/>
  <c r="D313" i="1"/>
  <c r="C314" i="1" l="1"/>
  <c r="B315" i="1"/>
  <c r="E313" i="1"/>
  <c r="F313" i="1" s="1"/>
  <c r="G313" i="1" s="1"/>
  <c r="H313" i="1" s="1"/>
  <c r="I313" i="1" s="1"/>
  <c r="D314" i="1"/>
  <c r="C315" i="1" l="1"/>
  <c r="B316" i="1"/>
  <c r="E314" i="1"/>
  <c r="F314" i="1" s="1"/>
  <c r="G314" i="1" s="1"/>
  <c r="H314" i="1" s="1"/>
  <c r="I314" i="1" s="1"/>
  <c r="D315" i="1"/>
  <c r="C316" i="1" l="1"/>
  <c r="B317" i="1"/>
  <c r="E315" i="1"/>
  <c r="F315" i="1" s="1"/>
  <c r="G315" i="1" s="1"/>
  <c r="H315" i="1" s="1"/>
  <c r="I315" i="1" s="1"/>
  <c r="D316" i="1"/>
  <c r="C317" i="1" l="1"/>
  <c r="B318" i="1"/>
  <c r="D317" i="1"/>
  <c r="E316" i="1"/>
  <c r="F316" i="1" s="1"/>
  <c r="G316" i="1" s="1"/>
  <c r="H316" i="1" s="1"/>
  <c r="I316" i="1" s="1"/>
  <c r="C318" i="1" l="1"/>
  <c r="B319" i="1"/>
  <c r="D318" i="1"/>
  <c r="E317" i="1"/>
  <c r="F317" i="1" s="1"/>
  <c r="G317" i="1" s="1"/>
  <c r="H317" i="1" s="1"/>
  <c r="I317" i="1" s="1"/>
  <c r="B320" i="1" l="1"/>
  <c r="C319" i="1"/>
  <c r="E318" i="1"/>
  <c r="F318" i="1" s="1"/>
  <c r="G318" i="1" s="1"/>
  <c r="H318" i="1" s="1"/>
  <c r="I318" i="1" s="1"/>
  <c r="D319" i="1"/>
  <c r="C320" i="1" l="1"/>
  <c r="B321" i="1"/>
  <c r="D320" i="1"/>
  <c r="E319" i="1"/>
  <c r="F319" i="1" s="1"/>
  <c r="G319" i="1" s="1"/>
  <c r="H319" i="1" s="1"/>
  <c r="I319" i="1" s="1"/>
  <c r="B322" i="1" l="1"/>
  <c r="C321" i="1"/>
  <c r="D321" i="1"/>
  <c r="E320" i="1"/>
  <c r="F320" i="1" s="1"/>
  <c r="G320" i="1" s="1"/>
  <c r="H320" i="1" s="1"/>
  <c r="I320" i="1" s="1"/>
  <c r="B323" i="1" l="1"/>
  <c r="C322" i="1"/>
  <c r="E321" i="1"/>
  <c r="F321" i="1" s="1"/>
  <c r="G321" i="1" s="1"/>
  <c r="H321" i="1" s="1"/>
  <c r="I321" i="1" s="1"/>
  <c r="D322" i="1"/>
  <c r="B324" i="1" l="1"/>
  <c r="C323" i="1"/>
  <c r="E322" i="1"/>
  <c r="F322" i="1" s="1"/>
  <c r="G322" i="1" s="1"/>
  <c r="H322" i="1" s="1"/>
  <c r="I322" i="1" s="1"/>
  <c r="D323" i="1"/>
  <c r="C324" i="1" l="1"/>
  <c r="B325" i="1"/>
  <c r="D324" i="1"/>
  <c r="E323" i="1"/>
  <c r="F323" i="1" s="1"/>
  <c r="G323" i="1" s="1"/>
  <c r="H323" i="1" s="1"/>
  <c r="I323" i="1" s="1"/>
  <c r="B326" i="1" l="1"/>
  <c r="C325" i="1"/>
  <c r="E324" i="1"/>
  <c r="F324" i="1" s="1"/>
  <c r="G324" i="1" s="1"/>
  <c r="H324" i="1" s="1"/>
  <c r="I324" i="1" s="1"/>
  <c r="D325" i="1"/>
  <c r="B327" i="1" l="1"/>
  <c r="B328" i="1" s="1"/>
  <c r="C326" i="1"/>
  <c r="E325" i="1"/>
  <c r="F325" i="1" s="1"/>
  <c r="G325" i="1" s="1"/>
  <c r="H325" i="1" s="1"/>
  <c r="I325" i="1" s="1"/>
  <c r="D326" i="1"/>
  <c r="C328" i="1" l="1"/>
  <c r="B329" i="1"/>
  <c r="C327" i="1"/>
  <c r="E326" i="1"/>
  <c r="F326" i="1" s="1"/>
  <c r="G326" i="1" s="1"/>
  <c r="H326" i="1" s="1"/>
  <c r="I326" i="1" s="1"/>
  <c r="D327" i="1"/>
  <c r="C329" i="1" l="1"/>
  <c r="B330" i="1"/>
  <c r="D328" i="1"/>
  <c r="E328" i="1" s="1"/>
  <c r="F328" i="1" s="1"/>
  <c r="G328" i="1" s="1"/>
  <c r="H328" i="1" s="1"/>
  <c r="E327" i="1"/>
  <c r="F327" i="1" s="1"/>
  <c r="G327" i="1" s="1"/>
  <c r="H327" i="1" s="1"/>
  <c r="I327" i="1" s="1"/>
  <c r="I328" i="1" l="1"/>
  <c r="D329" i="1"/>
  <c r="E329" i="1" s="1"/>
  <c r="F329" i="1" s="1"/>
  <c r="G329" i="1" s="1"/>
  <c r="H329" i="1" s="1"/>
  <c r="I329" i="1" s="1"/>
  <c r="C330" i="1"/>
  <c r="B331" i="1"/>
  <c r="D330" i="1" l="1"/>
  <c r="E330" i="1" s="1"/>
  <c r="F330" i="1" s="1"/>
  <c r="G330" i="1" s="1"/>
  <c r="H330" i="1" s="1"/>
  <c r="I330" i="1" s="1"/>
  <c r="C331" i="1"/>
  <c r="B332" i="1"/>
  <c r="D331" i="1" l="1"/>
  <c r="E331" i="1" s="1"/>
  <c r="F331" i="1" s="1"/>
  <c r="G331" i="1" s="1"/>
  <c r="H331" i="1" s="1"/>
  <c r="I331" i="1" s="1"/>
  <c r="C332" i="1"/>
  <c r="B333" i="1"/>
  <c r="D332" i="1"/>
  <c r="E332" i="1" l="1"/>
  <c r="F332" i="1" s="1"/>
  <c r="G332" i="1" s="1"/>
  <c r="H332" i="1" s="1"/>
  <c r="I332" i="1" s="1"/>
  <c r="D333" i="1"/>
  <c r="C333" i="1"/>
  <c r="B334" i="1"/>
  <c r="C334" i="1" l="1"/>
  <c r="B335" i="1"/>
  <c r="E333" i="1"/>
  <c r="F333" i="1" s="1"/>
  <c r="G333" i="1" s="1"/>
  <c r="H333" i="1" s="1"/>
  <c r="I333" i="1" s="1"/>
  <c r="D334" i="1"/>
  <c r="E334" i="1" s="1"/>
  <c r="F334" i="1" s="1"/>
  <c r="G334" i="1" s="1"/>
  <c r="H334" i="1" s="1"/>
  <c r="I334" i="1" l="1"/>
  <c r="C335" i="1"/>
  <c r="B336" i="1"/>
  <c r="D335" i="1"/>
  <c r="E335" i="1" s="1"/>
  <c r="F335" i="1" s="1"/>
  <c r="G335" i="1" s="1"/>
  <c r="H335" i="1" s="1"/>
  <c r="I335" i="1" s="1"/>
  <c r="C336" i="1" l="1"/>
  <c r="B337" i="1"/>
  <c r="D336" i="1"/>
  <c r="E336" i="1" s="1"/>
  <c r="F336" i="1" s="1"/>
  <c r="G336" i="1" s="1"/>
  <c r="H336" i="1" s="1"/>
  <c r="I336" i="1" s="1"/>
  <c r="C337" i="1" l="1"/>
  <c r="B338" i="1"/>
  <c r="D337" i="1"/>
  <c r="E337" i="1" s="1"/>
  <c r="F337" i="1" s="1"/>
  <c r="G337" i="1" s="1"/>
  <c r="H337" i="1" s="1"/>
  <c r="I337" i="1" s="1"/>
  <c r="C338" i="1" l="1"/>
  <c r="B339" i="1"/>
  <c r="D338" i="1"/>
  <c r="E338" i="1" s="1"/>
  <c r="F338" i="1" s="1"/>
  <c r="G338" i="1" s="1"/>
  <c r="H338" i="1" s="1"/>
  <c r="I338" i="1" s="1"/>
  <c r="C339" i="1" l="1"/>
  <c r="B340" i="1"/>
  <c r="D339" i="1"/>
  <c r="E339" i="1" s="1"/>
  <c r="F339" i="1" s="1"/>
  <c r="G339" i="1" s="1"/>
  <c r="H339" i="1" s="1"/>
  <c r="I339" i="1" s="1"/>
  <c r="C340" i="1" l="1"/>
  <c r="B341" i="1"/>
  <c r="D340" i="1"/>
  <c r="E340" i="1" s="1"/>
  <c r="F340" i="1" s="1"/>
  <c r="G340" i="1" s="1"/>
  <c r="H340" i="1" s="1"/>
  <c r="I340" i="1" s="1"/>
  <c r="C341" i="1" l="1"/>
  <c r="B342" i="1"/>
  <c r="D341" i="1"/>
  <c r="D342" i="1" l="1"/>
  <c r="E341" i="1"/>
  <c r="F341" i="1" s="1"/>
  <c r="G341" i="1" s="1"/>
  <c r="H341" i="1" s="1"/>
  <c r="I341" i="1" s="1"/>
  <c r="B343" i="1"/>
  <c r="C342" i="1"/>
  <c r="C343" i="1" l="1"/>
  <c r="B344" i="1"/>
  <c r="D343" i="1"/>
  <c r="E343" i="1" s="1"/>
  <c r="F343" i="1" s="1"/>
  <c r="G343" i="1" s="1"/>
  <c r="H343" i="1" s="1"/>
  <c r="E342" i="1"/>
  <c r="F342" i="1" s="1"/>
  <c r="G342" i="1" s="1"/>
  <c r="H342" i="1" s="1"/>
  <c r="I342" i="1" s="1"/>
  <c r="I343" i="1" l="1"/>
  <c r="B345" i="1"/>
  <c r="C344" i="1"/>
  <c r="D344" i="1"/>
  <c r="E344" i="1" l="1"/>
  <c r="F344" i="1" s="1"/>
  <c r="G344" i="1" s="1"/>
  <c r="H344" i="1" s="1"/>
  <c r="I344" i="1" s="1"/>
  <c r="D345" i="1"/>
  <c r="C345" i="1"/>
  <c r="B346" i="1"/>
  <c r="B347" i="1" l="1"/>
  <c r="C346" i="1"/>
  <c r="D346" i="1"/>
  <c r="E345" i="1"/>
  <c r="F345" i="1" s="1"/>
  <c r="G345" i="1" s="1"/>
  <c r="H345" i="1" s="1"/>
  <c r="I345" i="1" s="1"/>
  <c r="D347" i="1" l="1"/>
  <c r="E347" i="1" s="1"/>
  <c r="F347" i="1" s="1"/>
  <c r="G347" i="1" s="1"/>
  <c r="H347" i="1" s="1"/>
  <c r="E346" i="1"/>
  <c r="F346" i="1" s="1"/>
  <c r="G346" i="1" s="1"/>
  <c r="H346" i="1" s="1"/>
  <c r="I346" i="1" s="1"/>
  <c r="B348" i="1"/>
  <c r="C347" i="1"/>
  <c r="D348" i="1" s="1"/>
  <c r="I347" i="1" l="1"/>
  <c r="E348" i="1"/>
  <c r="F348" i="1" s="1"/>
  <c r="G348" i="1" s="1"/>
  <c r="H348" i="1" s="1"/>
  <c r="I348" i="1" s="1"/>
  <c r="B349" i="1"/>
  <c r="C348" i="1"/>
  <c r="D349" i="1" s="1"/>
  <c r="E349" i="1" l="1"/>
  <c r="F349" i="1" s="1"/>
  <c r="G349" i="1" s="1"/>
  <c r="H349" i="1" s="1"/>
  <c r="I349" i="1" s="1"/>
  <c r="C349" i="1"/>
  <c r="D350" i="1" s="1"/>
  <c r="E350" i="1" s="1"/>
  <c r="F350" i="1" s="1"/>
  <c r="G350" i="1" s="1"/>
  <c r="H350" i="1" s="1"/>
  <c r="B350" i="1"/>
  <c r="I350" i="1" l="1"/>
  <c r="B351" i="1"/>
  <c r="C350" i="1"/>
  <c r="D351" i="1" s="1"/>
  <c r="E351" i="1" s="1"/>
  <c r="F351" i="1" s="1"/>
  <c r="G351" i="1" s="1"/>
  <c r="H351" i="1" s="1"/>
  <c r="I351" i="1" s="1"/>
  <c r="B352" i="1" l="1"/>
  <c r="C351" i="1"/>
  <c r="D352" i="1" s="1"/>
  <c r="E352" i="1" s="1"/>
  <c r="F352" i="1" s="1"/>
  <c r="G352" i="1" s="1"/>
  <c r="H352" i="1" s="1"/>
  <c r="I352" i="1" s="1"/>
  <c r="B353" i="1" l="1"/>
  <c r="C353" i="1" s="1"/>
  <c r="C352" i="1"/>
  <c r="D353" i="1" s="1"/>
  <c r="E353" i="1" s="1"/>
  <c r="F353" i="1" s="1"/>
  <c r="G353" i="1" s="1"/>
  <c r="H353" i="1" s="1"/>
  <c r="I353" i="1" s="1"/>
  <c r="I354" i="1" s="1"/>
  <c r="I12" i="1" s="1"/>
</calcChain>
</file>

<file path=xl/sharedStrings.xml><?xml version="1.0" encoding="utf-8"?>
<sst xmlns="http://schemas.openxmlformats.org/spreadsheetml/2006/main" count="63" uniqueCount="52">
  <si>
    <t>Jahre</t>
  </si>
  <si>
    <t xml:space="preserve">Co2 Ausstoß </t>
  </si>
  <si>
    <t>W/m^2</t>
  </si>
  <si>
    <t xml:space="preserve">dS_ab </t>
  </si>
  <si>
    <t>Sab_0</t>
  </si>
  <si>
    <t>Sab</t>
  </si>
  <si>
    <t>dSab_0</t>
  </si>
  <si>
    <t>sigma</t>
  </si>
  <si>
    <t>W/(m^2*K^4)</t>
  </si>
  <si>
    <t>T</t>
  </si>
  <si>
    <t>K</t>
  </si>
  <si>
    <t>CO2_to_ppm</t>
  </si>
  <si>
    <t>ppm_0</t>
  </si>
  <si>
    <t>dt</t>
  </si>
  <si>
    <t>Anteil übrig</t>
  </si>
  <si>
    <t>heutiger Wert</t>
  </si>
  <si>
    <t>Quelle: Universum</t>
  </si>
  <si>
    <t>heute_0</t>
  </si>
  <si>
    <t>natürlich</t>
  </si>
  <si>
    <t>anthropogen</t>
  </si>
  <si>
    <t>Zeitschritt</t>
  </si>
  <si>
    <t>P</t>
  </si>
  <si>
    <t>nach 2020</t>
  </si>
  <si>
    <t>Summe</t>
  </si>
  <si>
    <t>St-B-Gesetz</t>
  </si>
  <si>
    <t>ohne Atmosphäre</t>
  </si>
  <si>
    <t>Sab_ohne</t>
  </si>
  <si>
    <t>dSab_Atmosphäre</t>
  </si>
  <si>
    <t>durch Atmosphäre</t>
  </si>
  <si>
    <t>ab heute</t>
  </si>
  <si>
    <t>Wann wird die Erde</t>
  </si>
  <si>
    <t>Rueck</t>
  </si>
  <si>
    <t>Rückkopplungsfaktor</t>
  </si>
  <si>
    <t>heute gemessen</t>
  </si>
  <si>
    <t>CO2</t>
  </si>
  <si>
    <t>dT</t>
  </si>
  <si>
    <t>M_atmosphere</t>
  </si>
  <si>
    <t>in m</t>
  </si>
  <si>
    <t>Anzahl Menschen</t>
  </si>
  <si>
    <t>in kg</t>
  </si>
  <si>
    <t>R_Erde</t>
  </si>
  <si>
    <t>ppm je kg</t>
  </si>
  <si>
    <t>in a</t>
  </si>
  <si>
    <t>Keeling:</t>
  </si>
  <si>
    <t>Exponent</t>
  </si>
  <si>
    <t>ppm je (kg/Mensch)</t>
  </si>
  <si>
    <t>Exi</t>
  </si>
  <si>
    <t>kg pro Mensch und a</t>
  </si>
  <si>
    <t>ppm je a</t>
  </si>
  <si>
    <t>Faktor</t>
  </si>
  <si>
    <t>Paris</t>
  </si>
  <si>
    <t>ppm(t)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</si>
</sst>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E+00"/>
    <numFmt numFmtId="165" formatCode="0.000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rgb="FF00B050"/>
      <name val="Arial Narrow"/>
      <family val="2"/>
    </font>
    <font>
      <b/>
      <sz val="12"/>
      <color rgb="FF7030A0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1" fontId="0" fillId="0" borderId="0" xfId="0" applyNumberFormat="1"/>
    <xf numFmtId="1" fontId="4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1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1" fontId="14" fillId="0" borderId="0" xfId="0" applyNumberFormat="1" applyFont="1"/>
    <xf numFmtId="11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4" fontId="0" fillId="0" borderId="0" xfId="0" applyNumberFormat="1"/>
    <xf numFmtId="1" fontId="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5789515526761"/>
          <c:y val="2.7684011770580833E-2"/>
          <c:w val="0.62717359330223543"/>
          <c:h val="0.77448525935857604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Tabelle1!$A$15:$A$479</c:f>
              <c:numCache>
                <c:formatCode>0</c:formatCode>
                <c:ptCount val="4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 formatCode="0.00">
                  <c:v>9</c:v>
                </c:pt>
                <c:pt idx="10" formatCode="0.00">
                  <c:v>10</c:v>
                </c:pt>
                <c:pt idx="11" formatCode="0.00">
                  <c:v>11</c:v>
                </c:pt>
                <c:pt idx="12" formatCode="0.00">
                  <c:v>12</c:v>
                </c:pt>
                <c:pt idx="13" formatCode="0.00">
                  <c:v>13</c:v>
                </c:pt>
                <c:pt idx="14" formatCode="0.00">
                  <c:v>14</c:v>
                </c:pt>
                <c:pt idx="15" formatCode="0.00">
                  <c:v>15</c:v>
                </c:pt>
                <c:pt idx="16" formatCode="0.00">
                  <c:v>16</c:v>
                </c:pt>
                <c:pt idx="17" formatCode="0.00">
                  <c:v>17</c:v>
                </c:pt>
                <c:pt idx="18" formatCode="0.00">
                  <c:v>18</c:v>
                </c:pt>
                <c:pt idx="19" formatCode="0.00">
                  <c:v>19</c:v>
                </c:pt>
                <c:pt idx="20" formatCode="0.00">
                  <c:v>20</c:v>
                </c:pt>
                <c:pt idx="21" formatCode="0.00">
                  <c:v>21</c:v>
                </c:pt>
                <c:pt idx="22" formatCode="0.00">
                  <c:v>22</c:v>
                </c:pt>
                <c:pt idx="23" formatCode="0.00">
                  <c:v>23</c:v>
                </c:pt>
                <c:pt idx="24" formatCode="0.00">
                  <c:v>24</c:v>
                </c:pt>
                <c:pt idx="25" formatCode="0.00">
                  <c:v>25</c:v>
                </c:pt>
                <c:pt idx="26" formatCode="0.00">
                  <c:v>26</c:v>
                </c:pt>
                <c:pt idx="27" formatCode="0.00">
                  <c:v>27</c:v>
                </c:pt>
                <c:pt idx="28" formatCode="0.00">
                  <c:v>28</c:v>
                </c:pt>
                <c:pt idx="29" formatCode="0.00">
                  <c:v>29</c:v>
                </c:pt>
                <c:pt idx="30" formatCode="0.00">
                  <c:v>30</c:v>
                </c:pt>
                <c:pt idx="31" formatCode="0.00">
                  <c:v>31</c:v>
                </c:pt>
                <c:pt idx="32" formatCode="0.00">
                  <c:v>32</c:v>
                </c:pt>
                <c:pt idx="33" formatCode="0.00">
                  <c:v>33</c:v>
                </c:pt>
                <c:pt idx="34" formatCode="0.00">
                  <c:v>34</c:v>
                </c:pt>
                <c:pt idx="35" formatCode="0.00">
                  <c:v>35</c:v>
                </c:pt>
                <c:pt idx="36" formatCode="0.00">
                  <c:v>36</c:v>
                </c:pt>
                <c:pt idx="37" formatCode="0.00">
                  <c:v>37</c:v>
                </c:pt>
                <c:pt idx="38" formatCode="0.00">
                  <c:v>38</c:v>
                </c:pt>
                <c:pt idx="39" formatCode="0.00">
                  <c:v>39</c:v>
                </c:pt>
                <c:pt idx="40" formatCode="0.00">
                  <c:v>40</c:v>
                </c:pt>
                <c:pt idx="41" formatCode="0.00">
                  <c:v>41</c:v>
                </c:pt>
                <c:pt idx="42" formatCode="0.00">
                  <c:v>42</c:v>
                </c:pt>
                <c:pt idx="43" formatCode="0.00">
                  <c:v>43</c:v>
                </c:pt>
                <c:pt idx="44" formatCode="0.00">
                  <c:v>44</c:v>
                </c:pt>
                <c:pt idx="45" formatCode="0.00">
                  <c:v>45</c:v>
                </c:pt>
                <c:pt idx="46" formatCode="0.00">
                  <c:v>46</c:v>
                </c:pt>
                <c:pt idx="47" formatCode="0.00">
                  <c:v>47</c:v>
                </c:pt>
                <c:pt idx="48" formatCode="0.00">
                  <c:v>48</c:v>
                </c:pt>
                <c:pt idx="49" formatCode="0.00">
                  <c:v>49</c:v>
                </c:pt>
                <c:pt idx="50" formatCode="0.00">
                  <c:v>50</c:v>
                </c:pt>
                <c:pt idx="51" formatCode="0.00">
                  <c:v>51</c:v>
                </c:pt>
                <c:pt idx="52" formatCode="0.00">
                  <c:v>52</c:v>
                </c:pt>
                <c:pt idx="53" formatCode="0.00">
                  <c:v>53</c:v>
                </c:pt>
                <c:pt idx="54" formatCode="0.00">
                  <c:v>54</c:v>
                </c:pt>
                <c:pt idx="55" formatCode="0.00">
                  <c:v>55</c:v>
                </c:pt>
                <c:pt idx="56" formatCode="0.00">
                  <c:v>56</c:v>
                </c:pt>
                <c:pt idx="57" formatCode="0.00">
                  <c:v>57</c:v>
                </c:pt>
                <c:pt idx="58" formatCode="0.00">
                  <c:v>58</c:v>
                </c:pt>
                <c:pt idx="59" formatCode="0.00">
                  <c:v>59</c:v>
                </c:pt>
                <c:pt idx="60" formatCode="0.00">
                  <c:v>60</c:v>
                </c:pt>
                <c:pt idx="61" formatCode="0.00">
                  <c:v>61</c:v>
                </c:pt>
                <c:pt idx="62" formatCode="0.00">
                  <c:v>62</c:v>
                </c:pt>
                <c:pt idx="63" formatCode="0.00">
                  <c:v>63</c:v>
                </c:pt>
                <c:pt idx="64" formatCode="0.00">
                  <c:v>64</c:v>
                </c:pt>
                <c:pt idx="65" formatCode="0.00">
                  <c:v>65</c:v>
                </c:pt>
                <c:pt idx="66" formatCode="0.00">
                  <c:v>66</c:v>
                </c:pt>
                <c:pt idx="67" formatCode="0.00">
                  <c:v>67</c:v>
                </c:pt>
                <c:pt idx="68" formatCode="0.00">
                  <c:v>68</c:v>
                </c:pt>
                <c:pt idx="69" formatCode="0.00">
                  <c:v>69</c:v>
                </c:pt>
                <c:pt idx="70" formatCode="0.00">
                  <c:v>70</c:v>
                </c:pt>
                <c:pt idx="71" formatCode="0.00">
                  <c:v>71</c:v>
                </c:pt>
                <c:pt idx="72" formatCode="0.00">
                  <c:v>72</c:v>
                </c:pt>
                <c:pt idx="73" formatCode="0.00">
                  <c:v>73</c:v>
                </c:pt>
                <c:pt idx="74" formatCode="0.00">
                  <c:v>74</c:v>
                </c:pt>
                <c:pt idx="75" formatCode="0.00">
                  <c:v>75</c:v>
                </c:pt>
                <c:pt idx="76" formatCode="0.00">
                  <c:v>76</c:v>
                </c:pt>
                <c:pt idx="77" formatCode="0.00">
                  <c:v>77</c:v>
                </c:pt>
                <c:pt idx="78" formatCode="0.00">
                  <c:v>78</c:v>
                </c:pt>
                <c:pt idx="79" formatCode="0.00">
                  <c:v>79</c:v>
                </c:pt>
                <c:pt idx="80" formatCode="0.00">
                  <c:v>80</c:v>
                </c:pt>
                <c:pt idx="81" formatCode="0.00">
                  <c:v>81</c:v>
                </c:pt>
                <c:pt idx="82" formatCode="0.00">
                  <c:v>82</c:v>
                </c:pt>
                <c:pt idx="83" formatCode="0.00">
                  <c:v>83</c:v>
                </c:pt>
                <c:pt idx="84" formatCode="0.00">
                  <c:v>84</c:v>
                </c:pt>
                <c:pt idx="85" formatCode="0.00">
                  <c:v>85</c:v>
                </c:pt>
                <c:pt idx="86" formatCode="0.00">
                  <c:v>86</c:v>
                </c:pt>
                <c:pt idx="87" formatCode="0.00">
                  <c:v>87</c:v>
                </c:pt>
                <c:pt idx="88" formatCode="0.00">
                  <c:v>88</c:v>
                </c:pt>
                <c:pt idx="89" formatCode="0.00">
                  <c:v>89</c:v>
                </c:pt>
                <c:pt idx="90" formatCode="0.00">
                  <c:v>90</c:v>
                </c:pt>
                <c:pt idx="91" formatCode="0.00">
                  <c:v>91</c:v>
                </c:pt>
                <c:pt idx="92" formatCode="0.00">
                  <c:v>92</c:v>
                </c:pt>
                <c:pt idx="93" formatCode="0.00">
                  <c:v>93</c:v>
                </c:pt>
                <c:pt idx="94" formatCode="0.00">
                  <c:v>94</c:v>
                </c:pt>
                <c:pt idx="95" formatCode="0.00">
                  <c:v>95</c:v>
                </c:pt>
                <c:pt idx="96" formatCode="0.00">
                  <c:v>96</c:v>
                </c:pt>
                <c:pt idx="97" formatCode="0.00">
                  <c:v>97</c:v>
                </c:pt>
                <c:pt idx="98" formatCode="0.00">
                  <c:v>98</c:v>
                </c:pt>
                <c:pt idx="99" formatCode="0.00">
                  <c:v>99</c:v>
                </c:pt>
                <c:pt idx="100" formatCode="0.00">
                  <c:v>100</c:v>
                </c:pt>
                <c:pt idx="101" formatCode="0.00">
                  <c:v>101</c:v>
                </c:pt>
                <c:pt idx="102" formatCode="0.00">
                  <c:v>102</c:v>
                </c:pt>
                <c:pt idx="103" formatCode="0.00">
                  <c:v>103</c:v>
                </c:pt>
                <c:pt idx="104" formatCode="0.00">
                  <c:v>104</c:v>
                </c:pt>
                <c:pt idx="105" formatCode="0.00">
                  <c:v>105</c:v>
                </c:pt>
                <c:pt idx="106" formatCode="0.00">
                  <c:v>106</c:v>
                </c:pt>
                <c:pt idx="107" formatCode="0.00">
                  <c:v>107</c:v>
                </c:pt>
                <c:pt idx="108" formatCode="0.00">
                  <c:v>108</c:v>
                </c:pt>
                <c:pt idx="109" formatCode="0.00">
                  <c:v>109</c:v>
                </c:pt>
                <c:pt idx="110" formatCode="0.00">
                  <c:v>110</c:v>
                </c:pt>
                <c:pt idx="111" formatCode="0.00">
                  <c:v>111</c:v>
                </c:pt>
                <c:pt idx="112" formatCode="0.00">
                  <c:v>112</c:v>
                </c:pt>
                <c:pt idx="113" formatCode="0.00">
                  <c:v>113</c:v>
                </c:pt>
                <c:pt idx="114" formatCode="0.00">
                  <c:v>114</c:v>
                </c:pt>
                <c:pt idx="115" formatCode="0.00">
                  <c:v>115</c:v>
                </c:pt>
                <c:pt idx="116" formatCode="0.00">
                  <c:v>116</c:v>
                </c:pt>
                <c:pt idx="117" formatCode="0.00">
                  <c:v>117</c:v>
                </c:pt>
                <c:pt idx="118" formatCode="0.00">
                  <c:v>118</c:v>
                </c:pt>
                <c:pt idx="119" formatCode="0.00">
                  <c:v>119</c:v>
                </c:pt>
                <c:pt idx="120" formatCode="0.00">
                  <c:v>120</c:v>
                </c:pt>
                <c:pt idx="121" formatCode="0.00">
                  <c:v>121</c:v>
                </c:pt>
                <c:pt idx="122" formatCode="0.00">
                  <c:v>122</c:v>
                </c:pt>
                <c:pt idx="123" formatCode="0.00">
                  <c:v>123</c:v>
                </c:pt>
                <c:pt idx="124" formatCode="0.00">
                  <c:v>124</c:v>
                </c:pt>
                <c:pt idx="125" formatCode="0.00">
                  <c:v>125</c:v>
                </c:pt>
                <c:pt idx="126" formatCode="0.00">
                  <c:v>126</c:v>
                </c:pt>
                <c:pt idx="127" formatCode="0.00">
                  <c:v>127</c:v>
                </c:pt>
                <c:pt idx="128" formatCode="0.00">
                  <c:v>128</c:v>
                </c:pt>
                <c:pt idx="129" formatCode="0.00">
                  <c:v>129</c:v>
                </c:pt>
                <c:pt idx="130" formatCode="0.00">
                  <c:v>130</c:v>
                </c:pt>
                <c:pt idx="131" formatCode="0.00">
                  <c:v>131</c:v>
                </c:pt>
                <c:pt idx="132" formatCode="0.00">
                  <c:v>132</c:v>
                </c:pt>
                <c:pt idx="133" formatCode="0.00">
                  <c:v>133</c:v>
                </c:pt>
                <c:pt idx="134" formatCode="0.00">
                  <c:v>134</c:v>
                </c:pt>
                <c:pt idx="135" formatCode="0.00">
                  <c:v>135</c:v>
                </c:pt>
                <c:pt idx="136" formatCode="0.00">
                  <c:v>136</c:v>
                </c:pt>
                <c:pt idx="137" formatCode="0.00">
                  <c:v>137</c:v>
                </c:pt>
                <c:pt idx="138" formatCode="0.00">
                  <c:v>138</c:v>
                </c:pt>
                <c:pt idx="139" formatCode="0.00">
                  <c:v>139</c:v>
                </c:pt>
                <c:pt idx="140" formatCode="0.00">
                  <c:v>140</c:v>
                </c:pt>
                <c:pt idx="141" formatCode="0.00">
                  <c:v>141</c:v>
                </c:pt>
                <c:pt idx="142" formatCode="0.00">
                  <c:v>142</c:v>
                </c:pt>
                <c:pt idx="143" formatCode="0.00">
                  <c:v>143</c:v>
                </c:pt>
                <c:pt idx="144" formatCode="0.00">
                  <c:v>144</c:v>
                </c:pt>
                <c:pt idx="145" formatCode="0.00">
                  <c:v>145</c:v>
                </c:pt>
                <c:pt idx="146" formatCode="0.00">
                  <c:v>146</c:v>
                </c:pt>
                <c:pt idx="147" formatCode="0.00">
                  <c:v>147</c:v>
                </c:pt>
                <c:pt idx="148" formatCode="0.00">
                  <c:v>148</c:v>
                </c:pt>
                <c:pt idx="149" formatCode="0.00">
                  <c:v>149</c:v>
                </c:pt>
                <c:pt idx="150" formatCode="0.00">
                  <c:v>150</c:v>
                </c:pt>
                <c:pt idx="151" formatCode="0.00">
                  <c:v>151</c:v>
                </c:pt>
                <c:pt idx="152" formatCode="0.00">
                  <c:v>152</c:v>
                </c:pt>
                <c:pt idx="153" formatCode="0.00">
                  <c:v>153</c:v>
                </c:pt>
                <c:pt idx="154" formatCode="0.00">
                  <c:v>154</c:v>
                </c:pt>
                <c:pt idx="155" formatCode="0.00">
                  <c:v>155</c:v>
                </c:pt>
                <c:pt idx="156" formatCode="0.00">
                  <c:v>156</c:v>
                </c:pt>
                <c:pt idx="157" formatCode="0.00">
                  <c:v>157</c:v>
                </c:pt>
                <c:pt idx="158" formatCode="0.00">
                  <c:v>158</c:v>
                </c:pt>
                <c:pt idx="159" formatCode="0.00">
                  <c:v>159</c:v>
                </c:pt>
                <c:pt idx="160" formatCode="0.00">
                  <c:v>160</c:v>
                </c:pt>
                <c:pt idx="161" formatCode="0.00">
                  <c:v>161</c:v>
                </c:pt>
                <c:pt idx="162" formatCode="0.00">
                  <c:v>162</c:v>
                </c:pt>
                <c:pt idx="163" formatCode="0.00">
                  <c:v>163</c:v>
                </c:pt>
                <c:pt idx="164" formatCode="0.00">
                  <c:v>164</c:v>
                </c:pt>
                <c:pt idx="165" formatCode="0.00">
                  <c:v>165</c:v>
                </c:pt>
                <c:pt idx="166" formatCode="0.00">
                  <c:v>166</c:v>
                </c:pt>
                <c:pt idx="167" formatCode="0.00">
                  <c:v>167</c:v>
                </c:pt>
                <c:pt idx="168" formatCode="0.00">
                  <c:v>168</c:v>
                </c:pt>
                <c:pt idx="169" formatCode="0.00">
                  <c:v>169</c:v>
                </c:pt>
                <c:pt idx="170" formatCode="0.00">
                  <c:v>170</c:v>
                </c:pt>
                <c:pt idx="171" formatCode="0.00">
                  <c:v>171</c:v>
                </c:pt>
                <c:pt idx="172" formatCode="0.00">
                  <c:v>172</c:v>
                </c:pt>
                <c:pt idx="173" formatCode="0.00">
                  <c:v>173</c:v>
                </c:pt>
                <c:pt idx="174" formatCode="0.00">
                  <c:v>174</c:v>
                </c:pt>
                <c:pt idx="175" formatCode="0.00">
                  <c:v>175</c:v>
                </c:pt>
                <c:pt idx="176" formatCode="0.00">
                  <c:v>176</c:v>
                </c:pt>
                <c:pt idx="177" formatCode="0.00">
                  <c:v>177</c:v>
                </c:pt>
                <c:pt idx="178" formatCode="0.00">
                  <c:v>178</c:v>
                </c:pt>
                <c:pt idx="179" formatCode="0.00">
                  <c:v>179</c:v>
                </c:pt>
                <c:pt idx="180" formatCode="0.00">
                  <c:v>180</c:v>
                </c:pt>
                <c:pt idx="181" formatCode="0.00">
                  <c:v>181</c:v>
                </c:pt>
                <c:pt idx="182" formatCode="0.00">
                  <c:v>182</c:v>
                </c:pt>
                <c:pt idx="183" formatCode="0.00">
                  <c:v>183</c:v>
                </c:pt>
                <c:pt idx="184" formatCode="0.00">
                  <c:v>184</c:v>
                </c:pt>
                <c:pt idx="185" formatCode="0.00">
                  <c:v>185</c:v>
                </c:pt>
                <c:pt idx="186" formatCode="0.00">
                  <c:v>186</c:v>
                </c:pt>
                <c:pt idx="187" formatCode="0.00">
                  <c:v>187</c:v>
                </c:pt>
                <c:pt idx="188" formatCode="0.00">
                  <c:v>188</c:v>
                </c:pt>
                <c:pt idx="189" formatCode="0.00">
                  <c:v>189</c:v>
                </c:pt>
                <c:pt idx="190" formatCode="0.00">
                  <c:v>190</c:v>
                </c:pt>
                <c:pt idx="191" formatCode="0.00">
                  <c:v>191</c:v>
                </c:pt>
                <c:pt idx="192" formatCode="0.00">
                  <c:v>192</c:v>
                </c:pt>
                <c:pt idx="193" formatCode="0.00">
                  <c:v>193</c:v>
                </c:pt>
                <c:pt idx="194" formatCode="0.00">
                  <c:v>194</c:v>
                </c:pt>
                <c:pt idx="195" formatCode="0.00">
                  <c:v>195</c:v>
                </c:pt>
                <c:pt idx="196" formatCode="0.00">
                  <c:v>196</c:v>
                </c:pt>
                <c:pt idx="197" formatCode="0.00">
                  <c:v>197</c:v>
                </c:pt>
                <c:pt idx="198" formatCode="0.00">
                  <c:v>198</c:v>
                </c:pt>
                <c:pt idx="199" formatCode="0.00">
                  <c:v>199</c:v>
                </c:pt>
                <c:pt idx="200" formatCode="0.00">
                  <c:v>200</c:v>
                </c:pt>
                <c:pt idx="201" formatCode="0.00">
                  <c:v>201</c:v>
                </c:pt>
                <c:pt idx="202" formatCode="0.00">
                  <c:v>202</c:v>
                </c:pt>
                <c:pt idx="203" formatCode="0.00">
                  <c:v>203</c:v>
                </c:pt>
                <c:pt idx="204" formatCode="0.00">
                  <c:v>204</c:v>
                </c:pt>
                <c:pt idx="205" formatCode="0.00">
                  <c:v>205</c:v>
                </c:pt>
                <c:pt idx="206" formatCode="0.00">
                  <c:v>206</c:v>
                </c:pt>
                <c:pt idx="207" formatCode="0.00">
                  <c:v>207</c:v>
                </c:pt>
                <c:pt idx="208" formatCode="0.00">
                  <c:v>208</c:v>
                </c:pt>
                <c:pt idx="209" formatCode="0.00">
                  <c:v>209</c:v>
                </c:pt>
                <c:pt idx="210" formatCode="0.00">
                  <c:v>210</c:v>
                </c:pt>
                <c:pt idx="211" formatCode="0.00">
                  <c:v>211</c:v>
                </c:pt>
                <c:pt idx="212" formatCode="0.00">
                  <c:v>212</c:v>
                </c:pt>
                <c:pt idx="213" formatCode="0.00">
                  <c:v>213</c:v>
                </c:pt>
                <c:pt idx="214" formatCode="0.00">
                  <c:v>214</c:v>
                </c:pt>
                <c:pt idx="215" formatCode="0.00">
                  <c:v>215</c:v>
                </c:pt>
                <c:pt idx="216" formatCode="0.00">
                  <c:v>216</c:v>
                </c:pt>
                <c:pt idx="217" formatCode="0.00">
                  <c:v>217</c:v>
                </c:pt>
                <c:pt idx="218" formatCode="0.00">
                  <c:v>218</c:v>
                </c:pt>
                <c:pt idx="219" formatCode="0.00">
                  <c:v>219</c:v>
                </c:pt>
                <c:pt idx="220" formatCode="0.00">
                  <c:v>220</c:v>
                </c:pt>
                <c:pt idx="221" formatCode="0.00">
                  <c:v>221</c:v>
                </c:pt>
                <c:pt idx="222" formatCode="0.00">
                  <c:v>222</c:v>
                </c:pt>
                <c:pt idx="223" formatCode="0.00">
                  <c:v>223</c:v>
                </c:pt>
                <c:pt idx="224" formatCode="0.00">
                  <c:v>224</c:v>
                </c:pt>
                <c:pt idx="225" formatCode="0.00">
                  <c:v>225</c:v>
                </c:pt>
                <c:pt idx="226" formatCode="0.00">
                  <c:v>226</c:v>
                </c:pt>
                <c:pt idx="227" formatCode="0.00">
                  <c:v>227</c:v>
                </c:pt>
                <c:pt idx="228" formatCode="0.00">
                  <c:v>228</c:v>
                </c:pt>
                <c:pt idx="229" formatCode="0.00">
                  <c:v>229</c:v>
                </c:pt>
                <c:pt idx="230" formatCode="0.00">
                  <c:v>230</c:v>
                </c:pt>
                <c:pt idx="231" formatCode="0.00">
                  <c:v>231</c:v>
                </c:pt>
                <c:pt idx="232" formatCode="0.00">
                  <c:v>232</c:v>
                </c:pt>
                <c:pt idx="233" formatCode="0.00">
                  <c:v>233</c:v>
                </c:pt>
                <c:pt idx="234" formatCode="0.00">
                  <c:v>234</c:v>
                </c:pt>
                <c:pt idx="235" formatCode="0.00">
                  <c:v>235</c:v>
                </c:pt>
                <c:pt idx="236" formatCode="0.00">
                  <c:v>236</c:v>
                </c:pt>
                <c:pt idx="237" formatCode="0.00">
                  <c:v>237</c:v>
                </c:pt>
                <c:pt idx="238" formatCode="0.00">
                  <c:v>238</c:v>
                </c:pt>
                <c:pt idx="239" formatCode="0.00">
                  <c:v>239</c:v>
                </c:pt>
                <c:pt idx="240" formatCode="0.00">
                  <c:v>240</c:v>
                </c:pt>
                <c:pt idx="241" formatCode="0.00">
                  <c:v>241</c:v>
                </c:pt>
                <c:pt idx="242" formatCode="0.00">
                  <c:v>242</c:v>
                </c:pt>
                <c:pt idx="243" formatCode="0.00">
                  <c:v>243</c:v>
                </c:pt>
                <c:pt idx="244" formatCode="0.00">
                  <c:v>244</c:v>
                </c:pt>
                <c:pt idx="245" formatCode="0.00">
                  <c:v>245</c:v>
                </c:pt>
                <c:pt idx="246" formatCode="0.00">
                  <c:v>246</c:v>
                </c:pt>
                <c:pt idx="247" formatCode="0.00">
                  <c:v>247</c:v>
                </c:pt>
                <c:pt idx="248" formatCode="0.00">
                  <c:v>248</c:v>
                </c:pt>
                <c:pt idx="249" formatCode="0.00">
                  <c:v>249</c:v>
                </c:pt>
                <c:pt idx="250" formatCode="0.00">
                  <c:v>250</c:v>
                </c:pt>
                <c:pt idx="251" formatCode="0.00">
                  <c:v>251</c:v>
                </c:pt>
                <c:pt idx="252" formatCode="0.00">
                  <c:v>252</c:v>
                </c:pt>
                <c:pt idx="253" formatCode="0.00">
                  <c:v>253</c:v>
                </c:pt>
                <c:pt idx="254" formatCode="0.00">
                  <c:v>254</c:v>
                </c:pt>
                <c:pt idx="255" formatCode="0.00">
                  <c:v>255</c:v>
                </c:pt>
                <c:pt idx="256" formatCode="0.00">
                  <c:v>256</c:v>
                </c:pt>
                <c:pt idx="257" formatCode="0.00">
                  <c:v>257</c:v>
                </c:pt>
                <c:pt idx="258" formatCode="0.00">
                  <c:v>258</c:v>
                </c:pt>
                <c:pt idx="259" formatCode="0.00">
                  <c:v>259</c:v>
                </c:pt>
                <c:pt idx="260" formatCode="0.00">
                  <c:v>260</c:v>
                </c:pt>
                <c:pt idx="261" formatCode="0.00">
                  <c:v>261</c:v>
                </c:pt>
                <c:pt idx="262" formatCode="0.00">
                  <c:v>262</c:v>
                </c:pt>
                <c:pt idx="263" formatCode="0.00">
                  <c:v>263</c:v>
                </c:pt>
                <c:pt idx="264" formatCode="0.00">
                  <c:v>264</c:v>
                </c:pt>
                <c:pt idx="265" formatCode="0.00">
                  <c:v>265</c:v>
                </c:pt>
                <c:pt idx="266" formatCode="0.00">
                  <c:v>266</c:v>
                </c:pt>
                <c:pt idx="267" formatCode="0.00">
                  <c:v>267</c:v>
                </c:pt>
                <c:pt idx="268" formatCode="0.00">
                  <c:v>268</c:v>
                </c:pt>
                <c:pt idx="269" formatCode="0.00">
                  <c:v>269</c:v>
                </c:pt>
                <c:pt idx="270" formatCode="0.00">
                  <c:v>270</c:v>
                </c:pt>
                <c:pt idx="271" formatCode="0.00">
                  <c:v>271</c:v>
                </c:pt>
                <c:pt idx="272" formatCode="0.00">
                  <c:v>272</c:v>
                </c:pt>
                <c:pt idx="273" formatCode="0.00">
                  <c:v>273</c:v>
                </c:pt>
                <c:pt idx="274" formatCode="0.00">
                  <c:v>274</c:v>
                </c:pt>
                <c:pt idx="275" formatCode="0.00">
                  <c:v>275</c:v>
                </c:pt>
                <c:pt idx="276" formatCode="0.00">
                  <c:v>276</c:v>
                </c:pt>
                <c:pt idx="277" formatCode="0.00">
                  <c:v>277</c:v>
                </c:pt>
                <c:pt idx="278" formatCode="0.00">
                  <c:v>278</c:v>
                </c:pt>
                <c:pt idx="279" formatCode="0.00">
                  <c:v>279</c:v>
                </c:pt>
                <c:pt idx="280" formatCode="0.00">
                  <c:v>280</c:v>
                </c:pt>
                <c:pt idx="281" formatCode="0.00">
                  <c:v>281</c:v>
                </c:pt>
                <c:pt idx="282" formatCode="0.00">
                  <c:v>282</c:v>
                </c:pt>
                <c:pt idx="283" formatCode="0.00">
                  <c:v>283</c:v>
                </c:pt>
                <c:pt idx="284" formatCode="0.00">
                  <c:v>284</c:v>
                </c:pt>
                <c:pt idx="285" formatCode="0.00">
                  <c:v>285</c:v>
                </c:pt>
                <c:pt idx="286" formatCode="0.00">
                  <c:v>286</c:v>
                </c:pt>
                <c:pt idx="287" formatCode="0.00">
                  <c:v>287</c:v>
                </c:pt>
                <c:pt idx="288" formatCode="0.00">
                  <c:v>288</c:v>
                </c:pt>
                <c:pt idx="289" formatCode="0.00">
                  <c:v>289</c:v>
                </c:pt>
                <c:pt idx="290" formatCode="0.00">
                  <c:v>290</c:v>
                </c:pt>
                <c:pt idx="291" formatCode="0.00">
                  <c:v>291</c:v>
                </c:pt>
                <c:pt idx="292" formatCode="0.00">
                  <c:v>292</c:v>
                </c:pt>
                <c:pt idx="293" formatCode="0.00">
                  <c:v>293</c:v>
                </c:pt>
                <c:pt idx="294" formatCode="0.00">
                  <c:v>294</c:v>
                </c:pt>
                <c:pt idx="295" formatCode="0.00">
                  <c:v>295</c:v>
                </c:pt>
                <c:pt idx="296" formatCode="0.00">
                  <c:v>296</c:v>
                </c:pt>
                <c:pt idx="297" formatCode="0.00">
                  <c:v>297</c:v>
                </c:pt>
                <c:pt idx="298" formatCode="0.00">
                  <c:v>298</c:v>
                </c:pt>
                <c:pt idx="299" formatCode="0.00">
                  <c:v>299</c:v>
                </c:pt>
                <c:pt idx="300" formatCode="0.00">
                  <c:v>300</c:v>
                </c:pt>
                <c:pt idx="301" formatCode="0.00">
                  <c:v>301</c:v>
                </c:pt>
                <c:pt idx="302" formatCode="0.00">
                  <c:v>302</c:v>
                </c:pt>
                <c:pt idx="303" formatCode="0.00">
                  <c:v>303</c:v>
                </c:pt>
                <c:pt idx="304" formatCode="0.00">
                  <c:v>304</c:v>
                </c:pt>
                <c:pt idx="305" formatCode="0.00">
                  <c:v>305</c:v>
                </c:pt>
                <c:pt idx="306" formatCode="0.00">
                  <c:v>306</c:v>
                </c:pt>
                <c:pt idx="307" formatCode="0.00">
                  <c:v>307</c:v>
                </c:pt>
                <c:pt idx="308" formatCode="0.00">
                  <c:v>308</c:v>
                </c:pt>
                <c:pt idx="309" formatCode="0.00">
                  <c:v>309</c:v>
                </c:pt>
                <c:pt idx="310" formatCode="0.00">
                  <c:v>310</c:v>
                </c:pt>
                <c:pt idx="311" formatCode="0.00">
                  <c:v>311</c:v>
                </c:pt>
                <c:pt idx="312" formatCode="0.00">
                  <c:v>312</c:v>
                </c:pt>
                <c:pt idx="313" formatCode="0.00">
                  <c:v>313</c:v>
                </c:pt>
                <c:pt idx="314" formatCode="0.00">
                  <c:v>314</c:v>
                </c:pt>
                <c:pt idx="315" formatCode="0.00">
                  <c:v>315</c:v>
                </c:pt>
                <c:pt idx="316" formatCode="0.00">
                  <c:v>316</c:v>
                </c:pt>
                <c:pt idx="317" formatCode="0.00">
                  <c:v>317</c:v>
                </c:pt>
                <c:pt idx="318" formatCode="0.00">
                  <c:v>318</c:v>
                </c:pt>
                <c:pt idx="319" formatCode="0.00">
                  <c:v>319</c:v>
                </c:pt>
                <c:pt idx="320" formatCode="0.00">
                  <c:v>320</c:v>
                </c:pt>
                <c:pt idx="321" formatCode="0.00">
                  <c:v>321</c:v>
                </c:pt>
                <c:pt idx="322" formatCode="0.00">
                  <c:v>322</c:v>
                </c:pt>
                <c:pt idx="323" formatCode="0.00">
                  <c:v>323</c:v>
                </c:pt>
                <c:pt idx="324" formatCode="0.00">
                  <c:v>324</c:v>
                </c:pt>
                <c:pt idx="325" formatCode="0.00">
                  <c:v>325</c:v>
                </c:pt>
                <c:pt idx="326" formatCode="0.00">
                  <c:v>326</c:v>
                </c:pt>
                <c:pt idx="327" formatCode="0.00">
                  <c:v>327</c:v>
                </c:pt>
                <c:pt idx="328" formatCode="0.00">
                  <c:v>328</c:v>
                </c:pt>
                <c:pt idx="329" formatCode="0.00">
                  <c:v>329</c:v>
                </c:pt>
                <c:pt idx="330" formatCode="0.00">
                  <c:v>330</c:v>
                </c:pt>
                <c:pt idx="331" formatCode="0.00">
                  <c:v>331</c:v>
                </c:pt>
                <c:pt idx="332" formatCode="0.00">
                  <c:v>332</c:v>
                </c:pt>
                <c:pt idx="333" formatCode="0.00">
                  <c:v>333</c:v>
                </c:pt>
                <c:pt idx="334" formatCode="0.00">
                  <c:v>334</c:v>
                </c:pt>
                <c:pt idx="335" formatCode="0.00">
                  <c:v>335</c:v>
                </c:pt>
                <c:pt idx="336" formatCode="0.00">
                  <c:v>336</c:v>
                </c:pt>
                <c:pt idx="337" formatCode="0.00">
                  <c:v>337</c:v>
                </c:pt>
                <c:pt idx="338" formatCode="0.00">
                  <c:v>338</c:v>
                </c:pt>
              </c:numCache>
            </c:numRef>
          </c:xVal>
          <c:yVal>
            <c:numRef>
              <c:f>Tabelle1!$H$15:$H$402</c:f>
              <c:numCache>
                <c:formatCode>0.000</c:formatCode>
                <c:ptCount val="388"/>
                <c:pt idx="0">
                  <c:v>0</c:v>
                </c:pt>
                <c:pt idx="1">
                  <c:v>1.3126447597301194E-2</c:v>
                </c:pt>
                <c:pt idx="2">
                  <c:v>2.6235515675693932E-2</c:v>
                </c:pt>
                <c:pt idx="3">
                  <c:v>3.9328031175728029E-2</c:v>
                </c:pt>
                <c:pt idx="4">
                  <c:v>5.2404793249706927E-2</c:v>
                </c:pt>
                <c:pt idx="5">
                  <c:v>6.5466574646620757E-2</c:v>
                </c:pt>
                <c:pt idx="6">
                  <c:v>7.8514123010791081E-2</c:v>
                </c:pt>
                <c:pt idx="7">
                  <c:v>9.1548162097524255E-2</c:v>
                </c:pt>
                <c:pt idx="8">
                  <c:v>0.10456939291373146</c:v>
                </c:pt>
                <c:pt idx="9">
                  <c:v>0.11757849479056404</c:v>
                </c:pt>
                <c:pt idx="10">
                  <c:v>0.13057612638954197</c:v>
                </c:pt>
                <c:pt idx="11" formatCode="General">
                  <c:v>0.14356292665002002</c:v>
                </c:pt>
                <c:pt idx="12" formatCode="General">
                  <c:v>0.15653951568344837</c:v>
                </c:pt>
                <c:pt idx="13" formatCode="General">
                  <c:v>0.16950649561135833</c:v>
                </c:pt>
                <c:pt idx="14" formatCode="General">
                  <c:v>0.18246445136003331</c:v>
                </c:pt>
                <c:pt idx="15" formatCode="General">
                  <c:v>0.19541395140845452</c:v>
                </c:pt>
                <c:pt idx="16" formatCode="General">
                  <c:v>0.20835554849463733</c:v>
                </c:pt>
                <c:pt idx="17" formatCode="General">
                  <c:v>0.22128978028536039</c:v>
                </c:pt>
                <c:pt idx="18" formatCode="General">
                  <c:v>0.23421717000576336</c:v>
                </c:pt>
                <c:pt idx="19" formatCode="General">
                  <c:v>0.24713822704120503</c:v>
                </c:pt>
                <c:pt idx="20" formatCode="General">
                  <c:v>0.26005344750001314</c:v>
                </c:pt>
                <c:pt idx="21" formatCode="General">
                  <c:v>0.27296331475440638</c:v>
                </c:pt>
                <c:pt idx="22" formatCode="General">
                  <c:v>0.28586829994753771</c:v>
                </c:pt>
                <c:pt idx="23" formatCode="General">
                  <c:v>0.29876886247757284</c:v>
                </c:pt>
                <c:pt idx="24" formatCode="General">
                  <c:v>0.31166545045925886</c:v>
                </c:pt>
                <c:pt idx="25" formatCode="General">
                  <c:v>0.32455850115741214</c:v>
                </c:pt>
                <c:pt idx="26" formatCode="General">
                  <c:v>0.33744844140369423</c:v>
                </c:pt>
                <c:pt idx="27" formatCode="General">
                  <c:v>0.35033568799178738</c:v>
                </c:pt>
                <c:pt idx="28" formatCode="General">
                  <c:v>0.36322064805244736</c:v>
                </c:pt>
                <c:pt idx="29" formatCode="General">
                  <c:v>0.37610371941082121</c:v>
                </c:pt>
                <c:pt idx="30" formatCode="General">
                  <c:v>0.38898529093034995</c:v>
                </c:pt>
                <c:pt idx="31" formatCode="General">
                  <c:v>0.40186574283620757</c:v>
                </c:pt>
                <c:pt idx="32" formatCode="General">
                  <c:v>0.41474544702441563</c:v>
                </c:pt>
                <c:pt idx="33" formatCode="General">
                  <c:v>0.42762476736243116</c:v>
                </c:pt>
                <c:pt idx="34" formatCode="General">
                  <c:v>0.44050405996677</c:v>
                </c:pt>
                <c:pt idx="35" formatCode="General">
                  <c:v>0.45338367347790154</c:v>
                </c:pt>
                <c:pt idx="36" formatCode="General">
                  <c:v>0.46626394931536197</c:v>
                </c:pt>
                <c:pt idx="37" formatCode="General">
                  <c:v>0.47914522192650111</c:v>
                </c:pt>
                <c:pt idx="38" formatCode="General">
                  <c:v>0.49202781902329207</c:v>
                </c:pt>
                <c:pt idx="39" formatCode="General">
                  <c:v>0.50491206180640802</c:v>
                </c:pt>
                <c:pt idx="40" formatCode="General">
                  <c:v>0.51779826518429672</c:v>
                </c:pt>
                <c:pt idx="41" formatCode="General">
                  <c:v>0.53068673798020427</c:v>
                </c:pt>
                <c:pt idx="42" formatCode="General">
                  <c:v>0.54357778312964911</c:v>
                </c:pt>
                <c:pt idx="43" formatCode="General">
                  <c:v>0.5564716978733486</c:v>
                </c:pt>
                <c:pt idx="44" formatCode="General">
                  <c:v>0.56936877393832219</c:v>
                </c:pt>
                <c:pt idx="45" formatCode="General">
                  <c:v>0.58226929771467439</c:v>
                </c:pt>
                <c:pt idx="46" formatCode="General">
                  <c:v>0.59517355042362396</c:v>
                </c:pt>
                <c:pt idx="47" formatCode="General">
                  <c:v>0.60808180827973501</c:v>
                </c:pt>
                <c:pt idx="48" formatCode="General">
                  <c:v>0.62099434264598585</c:v>
                </c:pt>
                <c:pt idx="49" formatCode="General">
                  <c:v>0.63391142018326718</c:v>
                </c:pt>
                <c:pt idx="50" formatCode="General">
                  <c:v>0.64683330299430963</c:v>
                </c:pt>
                <c:pt idx="51" formatCode="General">
                  <c:v>0.6597602487615859</c:v>
                </c:pt>
                <c:pt idx="52" formatCode="General">
                  <c:v>0.67269251088123383</c:v>
                </c:pt>
                <c:pt idx="53" formatCode="General">
                  <c:v>0.68563033858868039</c:v>
                </c:pt>
                <c:pt idx="54" formatCode="General">
                  <c:v>0.69857397708437929</c:v>
                </c:pt>
                <c:pt idx="55" formatCode="General">
                  <c:v>0.71152366765022634</c:v>
                </c:pt>
                <c:pt idx="56" formatCode="General">
                  <c:v>0.72447964776574736</c:v>
                </c:pt>
                <c:pt idx="57" formatCode="General">
                  <c:v>0.73744215121689649</c:v>
                </c:pt>
                <c:pt idx="58" formatCode="General">
                  <c:v>0.75041140820269447</c:v>
                </c:pt>
                <c:pt idx="59" formatCode="General">
                  <c:v>0.76338764543754678</c:v>
                </c:pt>
                <c:pt idx="60" formatCode="General">
                  <c:v>0.77637108624924167</c:v>
                </c:pt>
                <c:pt idx="61" formatCode="General">
                  <c:v>0.78936195067547033</c:v>
                </c:pt>
                <c:pt idx="62" formatCode="General">
                  <c:v>0.80236045555534474</c:v>
                </c:pt>
                <c:pt idx="63" formatCode="General">
                  <c:v>0.81536681461659555</c:v>
                </c:pt>
                <c:pt idx="64" formatCode="General">
                  <c:v>0.8283812385635656</c:v>
                </c:pt>
                <c:pt idx="65" formatCode="General">
                  <c:v>0.8414039351592919</c:v>
                </c:pt>
                <c:pt idx="66" formatCode="General">
                  <c:v>0.85443510930372213</c:v>
                </c:pt>
                <c:pt idx="67" formatCode="General">
                  <c:v>0.8674749631134091</c:v>
                </c:pt>
                <c:pt idx="68" formatCode="General">
                  <c:v>0.88052369599529356</c:v>
                </c:pt>
                <c:pt idx="69" formatCode="General">
                  <c:v>0.8935815047188953</c:v>
                </c:pt>
                <c:pt idx="70" formatCode="General">
                  <c:v>0.9066485834858895</c:v>
                </c:pt>
                <c:pt idx="71" formatCode="General">
                  <c:v>0.91972512399752304</c:v>
                </c:pt>
                <c:pt idx="72" formatCode="General">
                  <c:v>0.93281131552214447</c:v>
                </c:pt>
                <c:pt idx="73" formatCode="General">
                  <c:v>0.94590734495523066</c:v>
                </c:pt>
                <c:pt idx="74" formatCode="General">
                  <c:v>0.95901339688373355</c:v>
                </c:pt>
                <c:pt idx="75" formatCode="General">
                  <c:v>0.97212965364383308</c:v>
                </c:pt>
                <c:pt idx="76" formatCode="General">
                  <c:v>0.98525629537789428</c:v>
                </c:pt>
                <c:pt idx="77" formatCode="General">
                  <c:v>0.99839350009267491</c:v>
                </c:pt>
                <c:pt idx="78" formatCode="General">
                  <c:v>1.011541443711053</c:v>
                </c:pt>
                <c:pt idx="79" formatCode="General">
                  <c:v>1.0247003001240955</c:v>
                </c:pt>
                <c:pt idx="80" formatCode="General">
                  <c:v>1.0378702412449456</c:v>
                </c:pt>
                <c:pt idx="81" formatCode="General">
                  <c:v>1.0510514370545252</c:v>
                </c:pt>
                <c:pt idx="82" formatCode="General">
                  <c:v>1.0642440556504198</c:v>
                </c:pt>
                <c:pt idx="83" formatCode="General">
                  <c:v>1.0774482632953095</c:v>
                </c:pt>
                <c:pt idx="84" formatCode="General">
                  <c:v>1.0906642244583509</c:v>
                </c:pt>
                <c:pt idx="85" formatCode="General">
                  <c:v>1.1038921018611063</c:v>
                </c:pt>
                <c:pt idx="86" formatCode="General">
                  <c:v>1.117132056519722</c:v>
                </c:pt>
                <c:pt idx="87" formatCode="General">
                  <c:v>1.1303842477855142</c:v>
                </c:pt>
                <c:pt idx="88" formatCode="General">
                  <c:v>1.1436488333856687</c:v>
                </c:pt>
                <c:pt idx="89" formatCode="General">
                  <c:v>1.1569259694606444</c:v>
                </c:pt>
                <c:pt idx="90" formatCode="General">
                  <c:v>1.1702158106032812</c:v>
                </c:pt>
                <c:pt idx="91" formatCode="General">
                  <c:v>1.1835185098943839</c:v>
                </c:pt>
                <c:pt idx="92" formatCode="General">
                  <c:v>1.1968342189403529</c:v>
                </c:pt>
                <c:pt idx="93" formatCode="General">
                  <c:v>1.2101630879043341</c:v>
                </c:pt>
                <c:pt idx="94" formatCode="General">
                  <c:v>1.223505265543622</c:v>
                </c:pt>
                <c:pt idx="95" formatCode="General">
                  <c:v>1.2368608992392183</c:v>
                </c:pt>
                <c:pt idx="96" formatCode="General">
                  <c:v>1.2502301350299376</c:v>
                </c:pt>
                <c:pt idx="97" formatCode="General">
                  <c:v>1.2636131176429899</c:v>
                </c:pt>
                <c:pt idx="98" formatCode="General">
                  <c:v>1.2770099905221741</c:v>
                </c:pt>
                <c:pt idx="99" formatCode="General">
                  <c:v>1.2904208958606205</c:v>
                </c:pt>
                <c:pt idx="100" formatCode="General">
                  <c:v>1.3038459746255739</c:v>
                </c:pt>
                <c:pt idx="101" formatCode="General">
                  <c:v>1.3172853665898856</c:v>
                </c:pt>
                <c:pt idx="102" formatCode="General">
                  <c:v>1.3307392103553184</c:v>
                </c:pt>
                <c:pt idx="103" formatCode="General">
                  <c:v>1.3442076433824468</c:v>
                </c:pt>
                <c:pt idx="104" formatCode="General">
                  <c:v>1.3576908020145311</c:v>
                </c:pt>
                <c:pt idx="105" formatCode="General">
                  <c:v>1.3711888215020736</c:v>
                </c:pt>
                <c:pt idx="106" formatCode="General">
                  <c:v>1.3847018360277161</c:v>
                </c:pt>
                <c:pt idx="107" formatCode="General">
                  <c:v>1.3982299787311376</c:v>
                </c:pt>
                <c:pt idx="108" formatCode="General">
                  <c:v>1.4117733817306544</c:v>
                </c:pt>
                <c:pt idx="109" formatCode="General">
                  <c:v>1.4253321761461848</c:v>
                </c:pt>
                <c:pt idx="110" formatCode="General">
                  <c:v>1.4389064921209638</c:v>
                </c:pt>
                <c:pt idx="111" formatCode="General">
                  <c:v>1.452496458844621</c:v>
                </c:pt>
                <c:pt idx="112" formatCode="General">
                  <c:v>1.4661022045720529</c:v>
                </c:pt>
                <c:pt idx="113" formatCode="General">
                  <c:v>1.4797238566446822</c:v>
                </c:pt>
                <c:pt idx="114" formatCode="General">
                  <c:v>1.4933615415100121</c:v>
                </c:pt>
                <c:pt idx="115" formatCode="General">
                  <c:v>1.5070153847424308</c:v>
                </c:pt>
                <c:pt idx="116" formatCode="General">
                  <c:v>1.5206855110601509</c:v>
                </c:pt>
                <c:pt idx="117" formatCode="General">
                  <c:v>1.5343720443453321</c:v>
                </c:pt>
                <c:pt idx="118" formatCode="General">
                  <c:v>1.5480751076610204</c:v>
                </c:pt>
                <c:pt idx="119" formatCode="General">
                  <c:v>1.561794823269679</c:v>
                </c:pt>
                <c:pt idx="120" formatCode="General">
                  <c:v>1.5755313126487636</c:v>
                </c:pt>
                <c:pt idx="121" formatCode="General">
                  <c:v>1.5892846965105036</c:v>
                </c:pt>
                <c:pt idx="122" formatCode="General">
                  <c:v>1.6030550948149767</c:v>
                </c:pt>
                <c:pt idx="123" formatCode="General">
                  <c:v>1.6168426267888663</c:v>
                </c:pt>
                <c:pt idx="124" formatCode="General">
                  <c:v>1.6306474109391047</c:v>
                </c:pt>
                <c:pt idx="125" formatCode="General">
                  <c:v>1.6444695650692438</c:v>
                </c:pt>
                <c:pt idx="126" formatCode="General">
                  <c:v>1.6583092062945752</c:v>
                </c:pt>
                <c:pt idx="127" formatCode="General">
                  <c:v>1.6721664510555456</c:v>
                </c:pt>
                <c:pt idx="128" formatCode="General">
                  <c:v>1.6860414151333316</c:v>
                </c:pt>
                <c:pt idx="129" formatCode="General">
                  <c:v>1.6999342136638234</c:v>
                </c:pt>
                <c:pt idx="130" formatCode="General">
                  <c:v>1.7138449611503574</c:v>
                </c:pt>
                <c:pt idx="131" formatCode="General">
                  <c:v>1.7277737714766772</c:v>
                </c:pt>
                <c:pt idx="132" formatCode="General">
                  <c:v>1.7417207579215983</c:v>
                </c:pt>
                <c:pt idx="133" formatCode="General">
                  <c:v>1.7556860331711732</c:v>
                </c:pt>
                <c:pt idx="134" formatCode="General">
                  <c:v>1.7696697093310831</c:v>
                </c:pt>
                <c:pt idx="135" formatCode="General">
                  <c:v>1.7836718979373245</c:v>
                </c:pt>
                <c:pt idx="136" formatCode="General">
                  <c:v>1.797692709971443</c:v>
                </c:pt>
                <c:pt idx="137" formatCode="General">
                  <c:v>1.811732255869515</c:v>
                </c:pt>
                <c:pt idx="138" formatCode="General">
                  <c:v>1.8257906455337434</c:v>
                </c:pt>
                <c:pt idx="139" formatCode="General">
                  <c:v>1.8398679883455316</c:v>
                </c:pt>
                <c:pt idx="140" formatCode="General">
                  <c:v>1.8539643931742376</c:v>
                </c:pt>
                <c:pt idx="141" formatCode="General">
                  <c:v>1.8680799683904752</c:v>
                </c:pt>
                <c:pt idx="142" formatCode="General">
                  <c:v>1.8822148218737311</c:v>
                </c:pt>
                <c:pt idx="143" formatCode="General">
                  <c:v>1.8963690610247568</c:v>
                </c:pt>
                <c:pt idx="144" formatCode="General">
                  <c:v>1.9105427927743222</c:v>
                </c:pt>
                <c:pt idx="145" formatCode="General">
                  <c:v>1.9247361235936751</c:v>
                </c:pt>
                <c:pt idx="146" formatCode="General">
                  <c:v>1.9389491595053414</c:v>
                </c:pt>
                <c:pt idx="147" formatCode="General">
                  <c:v>1.95318200609006</c:v>
                </c:pt>
                <c:pt idx="148" formatCode="General">
                  <c:v>1.967434768498606</c:v>
                </c:pt>
                <c:pt idx="149" formatCode="General">
                  <c:v>1.981707551459408</c:v>
                </c:pt>
                <c:pt idx="150" formatCode="General">
                  <c:v>1.9960004592866198</c:v>
                </c:pt>
                <c:pt idx="151" formatCode="General">
                  <c:v>2.0103135958922849</c:v>
                </c:pt>
                <c:pt idx="152" formatCode="General">
                  <c:v>2.0246470647913384</c:v>
                </c:pt>
                <c:pt idx="153" formatCode="General">
                  <c:v>2.0390009691108162</c:v>
                </c:pt>
                <c:pt idx="154" formatCode="General">
                  <c:v>2.0533754115991769</c:v>
                </c:pt>
                <c:pt idx="155" formatCode="General">
                  <c:v>2.0677704946350559</c:v>
                </c:pt>
                <c:pt idx="156" formatCode="General">
                  <c:v>2.0821863202311306</c:v>
                </c:pt>
                <c:pt idx="157" formatCode="General">
                  <c:v>2.0966229900473081</c:v>
                </c:pt>
                <c:pt idx="158" formatCode="General">
                  <c:v>2.111080605394136</c:v>
                </c:pt>
                <c:pt idx="159" formatCode="General">
                  <c:v>2.1255592672425792</c:v>
                </c:pt>
                <c:pt idx="160" formatCode="General">
                  <c:v>2.1400590762290221</c:v>
                </c:pt>
                <c:pt idx="161" formatCode="General">
                  <c:v>2.154580132665842</c:v>
                </c:pt>
                <c:pt idx="162" formatCode="General">
                  <c:v>2.1691225365459559</c:v>
                </c:pt>
                <c:pt idx="163" formatCode="General">
                  <c:v>2.1836863875502104</c:v>
                </c:pt>
                <c:pt idx="164" formatCode="General">
                  <c:v>2.1982717850539757</c:v>
                </c:pt>
                <c:pt idx="165" formatCode="General">
                  <c:v>2.2128788281346488</c:v>
                </c:pt>
                <c:pt idx="166" formatCode="General">
                  <c:v>2.227507615577224</c:v>
                </c:pt>
                <c:pt idx="167" formatCode="General">
                  <c:v>2.242158245882365</c:v>
                </c:pt>
                <c:pt idx="168" formatCode="General">
                  <c:v>2.2568308172694742</c:v>
                </c:pt>
                <c:pt idx="169" formatCode="General">
                  <c:v>2.2715254276870382</c:v>
                </c:pt>
                <c:pt idx="170" formatCode="General">
                  <c:v>2.2862421748145607</c:v>
                </c:pt>
                <c:pt idx="171" formatCode="General">
                  <c:v>2.3009811560725666</c:v>
                </c:pt>
                <c:pt idx="172" formatCode="General">
                  <c:v>2.3157424686240802</c:v>
                </c:pt>
                <c:pt idx="173" formatCode="General">
                  <c:v>2.3305262093850843</c:v>
                </c:pt>
                <c:pt idx="174" formatCode="General">
                  <c:v>2.3453324750257707</c:v>
                </c:pt>
                <c:pt idx="175" formatCode="General">
                  <c:v>2.360161361979749</c:v>
                </c:pt>
                <c:pt idx="176" formatCode="General">
                  <c:v>2.3750129664465476</c:v>
                </c:pt>
                <c:pt idx="177" formatCode="General">
                  <c:v>2.3898873843993442</c:v>
                </c:pt>
                <c:pt idx="178" formatCode="General">
                  <c:v>2.4047847115875811</c:v>
                </c:pt>
                <c:pt idx="179" formatCode="General">
                  <c:v>2.4197050435458323</c:v>
                </c:pt>
                <c:pt idx="180" formatCode="General">
                  <c:v>2.4346484755953952</c:v>
                </c:pt>
                <c:pt idx="181" formatCode="General">
                  <c:v>2.44961510285043</c:v>
                </c:pt>
                <c:pt idx="182" formatCode="General">
                  <c:v>2.4646050202243259</c:v>
                </c:pt>
                <c:pt idx="183" formatCode="General">
                  <c:v>2.47961832243152</c:v>
                </c:pt>
                <c:pt idx="184" formatCode="General">
                  <c:v>2.4946551039960241</c:v>
                </c:pt>
                <c:pt idx="185" formatCode="General">
                  <c:v>2.5097154592525612</c:v>
                </c:pt>
                <c:pt idx="186" formatCode="General">
                  <c:v>2.5247994823533872</c:v>
                </c:pt>
                <c:pt idx="187" formatCode="General">
                  <c:v>2.5399072672715874</c:v>
                </c:pt>
                <c:pt idx="188" formatCode="General">
                  <c:v>2.5550389078061926</c:v>
                </c:pt>
                <c:pt idx="189" formatCode="General">
                  <c:v>2.5701944975869537</c:v>
                </c:pt>
                <c:pt idx="190" formatCode="General">
                  <c:v>2.585374130076957</c:v>
                </c:pt>
                <c:pt idx="191" formatCode="General">
                  <c:v>2.6005778985789902</c:v>
                </c:pt>
                <c:pt idx="192" formatCode="General">
                  <c:v>2.6158058962374753</c:v>
                </c:pt>
                <c:pt idx="193" formatCode="General">
                  <c:v>2.6310582160444937</c:v>
                </c:pt>
                <c:pt idx="194" formatCode="General">
                  <c:v>2.6463349508428564</c:v>
                </c:pt>
                <c:pt idx="195" formatCode="General">
                  <c:v>2.6616361933304233</c:v>
                </c:pt>
                <c:pt idx="196" formatCode="General">
                  <c:v>2.6769620360630597</c:v>
                </c:pt>
                <c:pt idx="197" formatCode="General">
                  <c:v>2.6923125714597518</c:v>
                </c:pt>
                <c:pt idx="198" formatCode="General">
                  <c:v>2.7076878918062448</c:v>
                </c:pt>
                <c:pt idx="199" formatCode="General">
                  <c:v>2.7230880892567484</c:v>
                </c:pt>
                <c:pt idx="200" formatCode="General">
                  <c:v>2.7385132558413261</c:v>
                </c:pt>
                <c:pt idx="201" formatCode="General">
                  <c:v>2.7539634834654407</c:v>
                </c:pt>
                <c:pt idx="202" formatCode="General">
                  <c:v>2.7694388639164345</c:v>
                </c:pt>
                <c:pt idx="203" formatCode="General">
                  <c:v>2.7849394888653478</c:v>
                </c:pt>
                <c:pt idx="204" formatCode="General">
                  <c:v>2.8004654498714672</c:v>
                </c:pt>
                <c:pt idx="205" formatCode="General">
                  <c:v>2.8160168383850532</c:v>
                </c:pt>
                <c:pt idx="206" formatCode="General">
                  <c:v>2.8315937457506379</c:v>
                </c:pt>
                <c:pt idx="207" formatCode="General">
                  <c:v>2.8471962632106624</c:v>
                </c:pt>
                <c:pt idx="208" formatCode="General">
                  <c:v>2.8628244819090014</c:v>
                </c:pt>
                <c:pt idx="209" formatCode="General">
                  <c:v>2.8784784928918725</c:v>
                </c:pt>
                <c:pt idx="210" formatCode="General">
                  <c:v>2.8941583871153398</c:v>
                </c:pt>
                <c:pt idx="211" formatCode="General">
                  <c:v>2.909864255443722</c:v>
                </c:pt>
                <c:pt idx="212" formatCode="General">
                  <c:v>2.9255961886559589</c:v>
                </c:pt>
                <c:pt idx="213" formatCode="General">
                  <c:v>2.9413542774464077</c:v>
                </c:pt>
                <c:pt idx="214" formatCode="General">
                  <c:v>2.9571386124299579</c:v>
                </c:pt>
                <c:pt idx="215" formatCode="General">
                  <c:v>2.972949284143283</c:v>
                </c:pt>
                <c:pt idx="216" formatCode="General">
                  <c:v>2.9887863830474544</c:v>
                </c:pt>
                <c:pt idx="217" formatCode="General">
                  <c:v>3.0046499995321483</c:v>
                </c:pt>
                <c:pt idx="218" formatCode="General">
                  <c:v>3.0205402239183741</c:v>
                </c:pt>
                <c:pt idx="219" formatCode="General">
                  <c:v>3.0364571464591563</c:v>
                </c:pt>
                <c:pt idx="220" formatCode="General">
                  <c:v>3.052400857345674</c:v>
                </c:pt>
                <c:pt idx="221" formatCode="General">
                  <c:v>3.0683714467056689</c:v>
                </c:pt>
                <c:pt idx="222" formatCode="General">
                  <c:v>3.0843690046106076</c:v>
                </c:pt>
                <c:pt idx="223" formatCode="General">
                  <c:v>3.1003936210745451</c:v>
                </c:pt>
                <c:pt idx="224" formatCode="General">
                  <c:v>3.1164453860591266</c:v>
                </c:pt>
                <c:pt idx="225" formatCode="General">
                  <c:v>3.1325243894742698</c:v>
                </c:pt>
                <c:pt idx="226" formatCode="General">
                  <c:v>3.1486307211828262</c:v>
                </c:pt>
                <c:pt idx="227" formatCode="General">
                  <c:v>3.164764471000467</c:v>
                </c:pt>
                <c:pt idx="228" formatCode="General">
                  <c:v>3.1809257287003447</c:v>
                </c:pt>
                <c:pt idx="229" formatCode="General">
                  <c:v>3.1971145840138888</c:v>
                </c:pt>
                <c:pt idx="230" formatCode="General">
                  <c:v>3.2133311266345572</c:v>
                </c:pt>
                <c:pt idx="231" formatCode="General">
                  <c:v>3.2295754462192008</c:v>
                </c:pt>
                <c:pt idx="232" formatCode="General">
                  <c:v>3.2458476323901095</c:v>
                </c:pt>
                <c:pt idx="233" formatCode="General">
                  <c:v>3.2621477747386507</c:v>
                </c:pt>
                <c:pt idx="234" formatCode="General">
                  <c:v>3.2784759628260645</c:v>
                </c:pt>
                <c:pt idx="235" formatCode="General">
                  <c:v>3.2948322861858514</c:v>
                </c:pt>
                <c:pt idx="236" formatCode="General">
                  <c:v>3.311216834327297</c:v>
                </c:pt>
                <c:pt idx="237" formatCode="General">
                  <c:v>3.3276296967358121</c:v>
                </c:pt>
                <c:pt idx="238" formatCode="General">
                  <c:v>3.3440709628763443</c:v>
                </c:pt>
                <c:pt idx="239" formatCode="General">
                  <c:v>3.3605407221956511</c:v>
                </c:pt>
                <c:pt idx="240" formatCode="General">
                  <c:v>3.3770390641218455</c:v>
                </c:pt>
                <c:pt idx="241" formatCode="General">
                  <c:v>3.3935660780703074</c:v>
                </c:pt>
                <c:pt idx="242" formatCode="General">
                  <c:v>3.4101218534428881</c:v>
                </c:pt>
                <c:pt idx="243" formatCode="General">
                  <c:v>3.4267064796302975</c:v>
                </c:pt>
                <c:pt idx="244" formatCode="General">
                  <c:v>3.443320046015856</c:v>
                </c:pt>
                <c:pt idx="245" formatCode="General">
                  <c:v>3.4599626419744709</c:v>
                </c:pt>
                <c:pt idx="246" formatCode="General">
                  <c:v>3.4766343568771845</c:v>
                </c:pt>
                <c:pt idx="247" formatCode="General">
                  <c:v>3.4933352800920829</c:v>
                </c:pt>
                <c:pt idx="248" formatCode="General">
                  <c:v>3.5100655009854336</c:v>
                </c:pt>
                <c:pt idx="249" formatCode="General">
                  <c:v>3.5268251089249816</c:v>
                </c:pt>
                <c:pt idx="250" formatCode="General">
                  <c:v>3.5436141932805185</c:v>
                </c:pt>
                <c:pt idx="251" formatCode="General">
                  <c:v>3.5604328434268382</c:v>
                </c:pt>
                <c:pt idx="252" formatCode="General">
                  <c:v>3.5772811487437366</c:v>
                </c:pt>
                <c:pt idx="253" formatCode="General">
                  <c:v>3.5941591986205594</c:v>
                </c:pt>
                <c:pt idx="254" formatCode="General">
                  <c:v>3.6110670824543831</c:v>
                </c:pt>
                <c:pt idx="255" formatCode="General">
                  <c:v>3.6280048896549033</c:v>
                </c:pt>
                <c:pt idx="256" formatCode="General">
                  <c:v>3.6449727096448896</c:v>
                </c:pt>
                <c:pt idx="257" formatCode="General">
                  <c:v>3.6619706318613225</c:v>
                </c:pt>
                <c:pt idx="258" formatCode="General">
                  <c:v>3.6789987457574398</c:v>
                </c:pt>
                <c:pt idx="259" formatCode="General">
                  <c:v>3.6960571408055785</c:v>
                </c:pt>
                <c:pt idx="260" formatCode="General">
                  <c:v>3.7131459064958108</c:v>
                </c:pt>
                <c:pt idx="261" formatCode="General">
                  <c:v>3.7302651323419695</c:v>
                </c:pt>
                <c:pt idx="262" formatCode="General">
                  <c:v>3.7474149078783512</c:v>
                </c:pt>
                <c:pt idx="263" formatCode="General">
                  <c:v>3.764595322665059</c:v>
                </c:pt>
                <c:pt idx="264" formatCode="General">
                  <c:v>3.7818064662883444</c:v>
                </c:pt>
                <c:pt idx="265" formatCode="General">
                  <c:v>3.7990484283603791</c:v>
                </c:pt>
                <c:pt idx="266" formatCode="General">
                  <c:v>3.816321298523917</c:v>
                </c:pt>
                <c:pt idx="267" formatCode="General">
                  <c:v>3.8336251664510428</c:v>
                </c:pt>
                <c:pt idx="268" formatCode="General">
                  <c:v>3.8509601218468106</c:v>
                </c:pt>
                <c:pt idx="269" formatCode="General">
                  <c:v>3.8683262544492436</c:v>
                </c:pt>
                <c:pt idx="270" formatCode="General">
                  <c:v>3.8857236540313806</c:v>
                </c:pt>
                <c:pt idx="271" formatCode="General">
                  <c:v>3.9031524104021855</c:v>
                </c:pt>
                <c:pt idx="272" formatCode="General">
                  <c:v>3.9206126134085935</c:v>
                </c:pt>
                <c:pt idx="273" formatCode="General">
                  <c:v>3.9381043529365343</c:v>
                </c:pt>
                <c:pt idx="274" formatCode="General">
                  <c:v>3.9556277189132061</c:v>
                </c:pt>
                <c:pt idx="275" formatCode="General">
                  <c:v>3.9731828013063932</c:v>
                </c:pt>
                <c:pt idx="276" formatCode="General">
                  <c:v>3.9907696901286727</c:v>
                </c:pt>
                <c:pt idx="277" formatCode="General">
                  <c:v>4.0083884754352539</c:v>
                </c:pt>
                <c:pt idx="278" formatCode="General">
                  <c:v>4.026039247329436</c:v>
                </c:pt>
                <c:pt idx="279" formatCode="General">
                  <c:v>4.0437220959596516</c:v>
                </c:pt>
                <c:pt idx="280" formatCode="General">
                  <c:v>4.0614371115251515</c:v>
                </c:pt>
                <c:pt idx="281" formatCode="General">
                  <c:v>4.0791843842727076</c:v>
                </c:pt>
                <c:pt idx="282" formatCode="General">
                  <c:v>4.0969640045015012</c:v>
                </c:pt>
                <c:pt idx="283" formatCode="General">
                  <c:v>4.1147760625633509</c:v>
                </c:pt>
                <c:pt idx="284" formatCode="General">
                  <c:v>4.1326206488625985</c:v>
                </c:pt>
                <c:pt idx="285" formatCode="General">
                  <c:v>4.1504978538584965</c:v>
                </c:pt>
                <c:pt idx="286" formatCode="General">
                  <c:v>4.1684077680680502</c:v>
                </c:pt>
                <c:pt idx="287" formatCode="General">
                  <c:v>4.1863504820639719</c:v>
                </c:pt>
                <c:pt idx="288" formatCode="General">
                  <c:v>4.2043260864769536</c:v>
                </c:pt>
                <c:pt idx="289" formatCode="General">
                  <c:v>4.2223346719991923</c:v>
                </c:pt>
                <c:pt idx="290" formatCode="General">
                  <c:v>4.2403763293826842</c:v>
                </c:pt>
                <c:pt idx="291" formatCode="General">
                  <c:v>4.2584511494408162</c:v>
                </c:pt>
                <c:pt idx="292" formatCode="General">
                  <c:v>4.2765592230518905</c:v>
                </c:pt>
                <c:pt idx="293" formatCode="General">
                  <c:v>4.2947006411563962</c:v>
                </c:pt>
                <c:pt idx="294" formatCode="General">
                  <c:v>4.312875494762352</c:v>
                </c:pt>
                <c:pt idx="295" formatCode="General">
                  <c:v>4.3310838749421237</c:v>
                </c:pt>
                <c:pt idx="296" formatCode="General">
                  <c:v>4.3493258728381079</c:v>
                </c:pt>
                <c:pt idx="297" formatCode="General">
                  <c:v>4.367601579659663</c:v>
                </c:pt>
                <c:pt idx="298" formatCode="General">
                  <c:v>4.3859110866873152</c:v>
                </c:pt>
                <c:pt idx="299" formatCode="General">
                  <c:v>4.4042544852710535</c:v>
                </c:pt>
                <c:pt idx="300" formatCode="General">
                  <c:v>4.4226318668339673</c:v>
                </c:pt>
                <c:pt idx="301" formatCode="General">
                  <c:v>4.4410433228723605</c:v>
                </c:pt>
                <c:pt idx="302" formatCode="General">
                  <c:v>4.4594889449555239</c:v>
                </c:pt>
                <c:pt idx="303" formatCode="General">
                  <c:v>4.4779688247292597</c:v>
                </c:pt>
                <c:pt idx="304" formatCode="General">
                  <c:v>4.4964830539147442</c:v>
                </c:pt>
                <c:pt idx="305" formatCode="General">
                  <c:v>4.5150317243105746</c:v>
                </c:pt>
                <c:pt idx="306" formatCode="General">
                  <c:v>4.5336149277936784</c:v>
                </c:pt>
                <c:pt idx="307" formatCode="General">
                  <c:v>4.5522327563198814</c:v>
                </c:pt>
                <c:pt idx="308" formatCode="General">
                  <c:v>4.5708853019258413</c:v>
                </c:pt>
                <c:pt idx="309" formatCode="General">
                  <c:v>4.589572656728933</c:v>
                </c:pt>
                <c:pt idx="310" formatCode="General">
                  <c:v>4.6082949129283861</c:v>
                </c:pt>
                <c:pt idx="311" formatCode="General">
                  <c:v>4.6270521628072174</c:v>
                </c:pt>
                <c:pt idx="312" formatCode="General">
                  <c:v>4.6458444987330267</c:v>
                </c:pt>
                <c:pt idx="313" formatCode="General">
                  <c:v>4.6646720131574284</c:v>
                </c:pt>
                <c:pt idx="314" formatCode="General">
                  <c:v>4.6835347986182114</c:v>
                </c:pt>
                <c:pt idx="315" formatCode="General">
                  <c:v>4.7024329477404763</c:v>
                </c:pt>
                <c:pt idx="316" formatCode="General">
                  <c:v>4.7213665532378855</c:v>
                </c:pt>
                <c:pt idx="317" formatCode="General">
                  <c:v>4.7403357079116404</c:v>
                </c:pt>
                <c:pt idx="318" formatCode="General">
                  <c:v>4.7593405046528687</c:v>
                </c:pt>
                <c:pt idx="319" formatCode="General">
                  <c:v>4.7783810364441024</c:v>
                </c:pt>
                <c:pt idx="320" formatCode="General">
                  <c:v>4.7974573963582543</c:v>
                </c:pt>
                <c:pt idx="321" formatCode="General">
                  <c:v>4.8165696775624838</c:v>
                </c:pt>
                <c:pt idx="322" formatCode="General">
                  <c:v>4.8357179733152407</c:v>
                </c:pt>
                <c:pt idx="323" formatCode="General">
                  <c:v>4.8549023769703581</c:v>
                </c:pt>
                <c:pt idx="324" formatCode="General">
                  <c:v>4.8741229819758018</c:v>
                </c:pt>
                <c:pt idx="325" formatCode="General">
                  <c:v>4.8933798818766263</c:v>
                </c:pt>
                <c:pt idx="326" formatCode="General">
                  <c:v>4.9126731703141786</c:v>
                </c:pt>
                <c:pt idx="327" formatCode="General">
                  <c:v>4.9320029410265533</c:v>
                </c:pt>
                <c:pt idx="328" formatCode="General">
                  <c:v>4.9513692878514348</c:v>
                </c:pt>
                <c:pt idx="329" formatCode="General">
                  <c:v>4.9707723047253012</c:v>
                </c:pt>
                <c:pt idx="330" formatCode="General">
                  <c:v>4.9902120856849024</c:v>
                </c:pt>
                <c:pt idx="331" formatCode="General">
                  <c:v>5.0096887248677149</c:v>
                </c:pt>
                <c:pt idx="332" formatCode="General">
                  <c:v>5.029202316513306</c:v>
                </c:pt>
                <c:pt idx="333" formatCode="General">
                  <c:v>5.0487529549633337</c:v>
                </c:pt>
                <c:pt idx="334" formatCode="General">
                  <c:v>5.0683407346635931</c:v>
                </c:pt>
                <c:pt idx="335" formatCode="General">
                  <c:v>5.0879657501625388</c:v>
                </c:pt>
                <c:pt idx="336" formatCode="General">
                  <c:v>5.1076280961159455</c:v>
                </c:pt>
                <c:pt idx="337" formatCode="General">
                  <c:v>5.1273278672838387</c:v>
                </c:pt>
                <c:pt idx="338" formatCode="General">
                  <c:v>5.1470651585318592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12-5E43-9B7A-85B6F4B5B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301120"/>
        <c:axId val="151803392"/>
      </c:scatterChart>
      <c:valAx>
        <c:axId val="15130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Zeit in Jahren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51803392"/>
        <c:crosses val="autoZero"/>
        <c:crossBetween val="midCat"/>
      </c:valAx>
      <c:valAx>
        <c:axId val="151803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 in Grad C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51301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22363</xdr:rowOff>
    </xdr:from>
    <xdr:to>
      <xdr:col>14</xdr:col>
      <xdr:colOff>57977</xdr:colOff>
      <xdr:row>7</xdr:row>
      <xdr:rowOff>16565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22304" y="419928"/>
          <a:ext cx="7437782" cy="98811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00B050"/>
              </a:solidFill>
            </a:rPr>
            <a:t>dSab=Wurzel(konst*ppm)            </a:t>
          </a:r>
          <a:r>
            <a:rPr lang="de-DE" sz="1100"/>
            <a:t>(</a:t>
          </a:r>
          <a:r>
            <a:rPr lang="de-DE" sz="1100" b="1">
              <a:solidFill>
                <a:srgbClr val="00B050"/>
              </a:solidFill>
            </a:rPr>
            <a:t>Unsöld u. Baschek </a:t>
          </a:r>
          <a:r>
            <a:rPr lang="de-DE" sz="1100" b="1" baseline="0">
              <a:solidFill>
                <a:srgbClr val="00B050"/>
              </a:solidFill>
            </a:rPr>
            <a:t> </a:t>
          </a:r>
          <a:r>
            <a:rPr lang="de-DE" sz="1100" baseline="0"/>
            <a:t>(1999): Der neue Kosmos. 6. Auflage, Berlin: Springer, pp. 216-219)  </a:t>
          </a:r>
          <a:endParaRPr lang="de-DE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dSab_0=Wurzel(konst*ppm_0)                         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|Quotient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dSab/dSab_0</a:t>
          </a:r>
          <a:r>
            <a:rPr lang="de-DE" sz="1100" b="1" baseline="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   = Wurzel(ppm/ppm_0)              |  *dSab_0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dSab = dSab_0 * Wurzel(ppm/ppm_0) = dSab_0 * (ppm/ppm_0)^Exponent                    dabei ist Exponent in [1/2;</a:t>
          </a:r>
          <a:r>
            <a:rPr lang="de-DE" sz="1100" b="1" baseline="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1]</a:t>
          </a:r>
          <a:endParaRPr lang="de-DE">
            <a:solidFill>
              <a:schemeClr val="accent4">
                <a:lumMod val="75000"/>
              </a:schemeClr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b="1">
            <a:solidFill>
              <a:schemeClr val="accent4">
                <a:lumMod val="75000"/>
              </a:schemeClr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>
            <a:effectLst/>
          </a:endParaRPr>
        </a:p>
        <a:p>
          <a:endParaRPr lang="de-DE" sz="1100"/>
        </a:p>
      </xdr:txBody>
    </xdr:sp>
    <xdr:clientData/>
  </xdr:twoCellAnchor>
  <xdr:twoCellAnchor>
    <xdr:from>
      <xdr:col>9</xdr:col>
      <xdr:colOff>419653</xdr:colOff>
      <xdr:row>12</xdr:row>
      <xdr:rowOff>11044</xdr:rowOff>
    </xdr:from>
    <xdr:to>
      <xdr:col>13</xdr:col>
      <xdr:colOff>143565</xdr:colOff>
      <xdr:row>25</xdr:row>
      <xdr:rowOff>33131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zoomScale="153" zoomScaleNormal="153" workbookViewId="0">
      <selection activeCell="C2" sqref="C2"/>
    </sheetView>
  </sheetViews>
  <sheetFormatPr baseColWidth="10" defaultRowHeight="16" x14ac:dyDescent="0.2"/>
  <cols>
    <col min="1" max="1" width="13.6640625" style="1" customWidth="1"/>
    <col min="2" max="2" width="12.5" style="7" customWidth="1"/>
    <col min="3" max="4" width="11" style="7" customWidth="1"/>
    <col min="5" max="5" width="9.33203125" style="7" customWidth="1"/>
    <col min="6" max="6" width="10.33203125" style="7" customWidth="1"/>
    <col min="7" max="7" width="8.83203125" style="7" customWidth="1"/>
    <col min="8" max="8" width="7.6640625" style="7" customWidth="1"/>
    <col min="9" max="9" width="6.83203125" style="7" customWidth="1"/>
    <col min="10" max="10" width="16.6640625" customWidth="1"/>
    <col min="11" max="11" width="11.83203125" bestFit="1" customWidth="1"/>
  </cols>
  <sheetData>
    <row r="1" spans="1:14" x14ac:dyDescent="0.2">
      <c r="A1" s="10" t="s">
        <v>21</v>
      </c>
      <c r="B1" s="19" t="s">
        <v>49</v>
      </c>
      <c r="C1" s="15">
        <v>1.0031000000000001</v>
      </c>
      <c r="D1" s="12" t="s">
        <v>14</v>
      </c>
      <c r="E1" s="16" t="s">
        <v>43</v>
      </c>
      <c r="F1" s="15">
        <v>1.0031000000000001</v>
      </c>
    </row>
    <row r="2" spans="1:14" x14ac:dyDescent="0.2">
      <c r="A2" s="10" t="s">
        <v>20</v>
      </c>
      <c r="B2" s="19" t="s">
        <v>13</v>
      </c>
      <c r="C2" s="17">
        <v>1</v>
      </c>
      <c r="D2" s="11" t="s">
        <v>42</v>
      </c>
      <c r="E2" s="11"/>
    </row>
    <row r="3" spans="1:14" x14ac:dyDescent="0.2">
      <c r="A3" s="10" t="s">
        <v>25</v>
      </c>
      <c r="B3" s="20" t="s">
        <v>26</v>
      </c>
      <c r="C3" s="17">
        <v>239</v>
      </c>
      <c r="D3" s="12" t="s">
        <v>2</v>
      </c>
      <c r="E3" s="12" t="s">
        <v>16</v>
      </c>
    </row>
    <row r="4" spans="1:14" x14ac:dyDescent="0.2">
      <c r="A4" s="10" t="s">
        <v>28</v>
      </c>
      <c r="B4" s="20" t="s">
        <v>27</v>
      </c>
      <c r="C4" s="17">
        <v>151</v>
      </c>
      <c r="D4" s="12" t="s">
        <v>2</v>
      </c>
      <c r="E4" s="12" t="s">
        <v>16</v>
      </c>
    </row>
    <row r="5" spans="1:14" x14ac:dyDescent="0.2">
      <c r="A5" s="10" t="s">
        <v>18</v>
      </c>
      <c r="B5" s="20" t="s">
        <v>4</v>
      </c>
      <c r="C5" s="17">
        <f>C3+C4</f>
        <v>390</v>
      </c>
      <c r="D5" s="12" t="s">
        <v>2</v>
      </c>
      <c r="E5" s="12" t="s">
        <v>16</v>
      </c>
      <c r="H5" s="2" t="s">
        <v>30</v>
      </c>
    </row>
    <row r="6" spans="1:14" x14ac:dyDescent="0.2">
      <c r="A6" s="10" t="s">
        <v>19</v>
      </c>
      <c r="B6" s="19" t="s">
        <v>6</v>
      </c>
      <c r="C6" s="17">
        <v>2.7</v>
      </c>
      <c r="D6" s="12" t="s">
        <v>2</v>
      </c>
      <c r="E6" s="12" t="s">
        <v>16</v>
      </c>
      <c r="H6" s="2"/>
    </row>
    <row r="7" spans="1:14" x14ac:dyDescent="0.2">
      <c r="A7" s="10"/>
      <c r="B7" s="19" t="s">
        <v>12</v>
      </c>
      <c r="C7" s="15">
        <v>415</v>
      </c>
      <c r="D7" s="12" t="s">
        <v>15</v>
      </c>
      <c r="E7" s="12" t="s">
        <v>17</v>
      </c>
      <c r="H7" s="2"/>
      <c r="M7" t="s">
        <v>46</v>
      </c>
      <c r="N7">
        <v>1</v>
      </c>
    </row>
    <row r="8" spans="1:14" x14ac:dyDescent="0.2">
      <c r="A8" s="10" t="s">
        <v>32</v>
      </c>
      <c r="B8" s="19" t="s">
        <v>31</v>
      </c>
      <c r="C8" s="18">
        <v>2</v>
      </c>
      <c r="D8" s="25" t="s">
        <v>33</v>
      </c>
      <c r="E8" s="12"/>
      <c r="H8" s="2"/>
    </row>
    <row r="9" spans="1:14" x14ac:dyDescent="0.2">
      <c r="A9" s="10"/>
      <c r="B9" s="11" t="s">
        <v>7</v>
      </c>
      <c r="C9" s="13">
        <v>5.6699999999999998E-8</v>
      </c>
      <c r="D9" s="12" t="s">
        <v>8</v>
      </c>
      <c r="E9" s="24" t="s">
        <v>44</v>
      </c>
      <c r="F9" s="23">
        <v>0.75</v>
      </c>
      <c r="H9" s="2"/>
    </row>
    <row r="10" spans="1:14" x14ac:dyDescent="0.2">
      <c r="A10" s="6"/>
      <c r="B10" s="11" t="s">
        <v>11</v>
      </c>
      <c r="C10" s="22">
        <f>K34</f>
        <v>1.5292184477768401E-3</v>
      </c>
      <c r="E10" s="2"/>
    </row>
    <row r="11" spans="1:14" x14ac:dyDescent="0.2">
      <c r="B11" s="11"/>
      <c r="C11" s="14" t="s">
        <v>19</v>
      </c>
      <c r="D11" s="9"/>
      <c r="E11" s="2"/>
      <c r="F11" s="3"/>
    </row>
    <row r="12" spans="1:14" x14ac:dyDescent="0.2">
      <c r="A12" s="28"/>
      <c r="B12" s="29"/>
      <c r="C12" s="30" t="s">
        <v>29</v>
      </c>
      <c r="D12" s="30"/>
      <c r="E12" s="31" t="s">
        <v>22</v>
      </c>
      <c r="F12" s="30"/>
      <c r="G12" s="30" t="s">
        <v>24</v>
      </c>
      <c r="H12" s="34" t="s">
        <v>19</v>
      </c>
      <c r="I12" s="31">
        <f>I354</f>
        <v>78</v>
      </c>
    </row>
    <row r="13" spans="1:14" x14ac:dyDescent="0.2">
      <c r="A13" s="28"/>
      <c r="B13" s="20" t="s">
        <v>47</v>
      </c>
      <c r="C13" s="31" t="s">
        <v>48</v>
      </c>
      <c r="D13" s="31" t="s">
        <v>51</v>
      </c>
      <c r="E13" s="31" t="s">
        <v>2</v>
      </c>
      <c r="F13" s="31" t="s">
        <v>23</v>
      </c>
      <c r="G13" s="30" t="s">
        <v>10</v>
      </c>
      <c r="H13" s="30" t="s">
        <v>10</v>
      </c>
      <c r="I13" s="31" t="s">
        <v>50</v>
      </c>
    </row>
    <row r="14" spans="1:14" x14ac:dyDescent="0.2">
      <c r="A14" s="32" t="s">
        <v>0</v>
      </c>
      <c r="B14" s="31" t="s">
        <v>1</v>
      </c>
      <c r="C14" s="31" t="s">
        <v>1</v>
      </c>
      <c r="D14" s="31" t="s">
        <v>34</v>
      </c>
      <c r="E14" s="24" t="s">
        <v>3</v>
      </c>
      <c r="F14" s="31" t="s">
        <v>5</v>
      </c>
      <c r="G14" s="30" t="s">
        <v>9</v>
      </c>
      <c r="H14" s="30" t="s">
        <v>35</v>
      </c>
      <c r="I14" s="30"/>
    </row>
    <row r="15" spans="1:14" x14ac:dyDescent="0.2">
      <c r="A15" s="32">
        <v>0</v>
      </c>
      <c r="B15" s="32">
        <v>4800</v>
      </c>
      <c r="C15" s="33">
        <f t="shared" ref="C15:C78" si="0">B15*CO2_to_ppm</f>
        <v>7.3402485493288321</v>
      </c>
      <c r="D15" s="33">
        <f>ppm_0</f>
        <v>415</v>
      </c>
      <c r="E15" s="37">
        <f t="shared" ref="E15:E78" si="1">dSab_0*(D15/D$15)^Exponent</f>
        <v>2.7</v>
      </c>
      <c r="F15" s="33">
        <f t="shared" ref="F15:F78" si="2">Sab_0+E15</f>
        <v>392.7</v>
      </c>
      <c r="G15" s="39">
        <f t="shared" ref="G15:G65" si="3">(F15/sigma)^0.25</f>
        <v>288.48249175507658</v>
      </c>
      <c r="H15" s="40">
        <f>0</f>
        <v>0</v>
      </c>
      <c r="I15" s="30"/>
      <c r="J15" s="35"/>
    </row>
    <row r="16" spans="1:14" x14ac:dyDescent="0.2">
      <c r="A16" s="36">
        <f>A15+1</f>
        <v>1</v>
      </c>
      <c r="B16" s="36">
        <f t="shared" ref="B16:B79" si="4">B15*Faktor</f>
        <v>4814.88</v>
      </c>
      <c r="C16" s="27">
        <f t="shared" si="0"/>
        <v>7.3630033198317522</v>
      </c>
      <c r="D16" s="27">
        <f>D15+C15</f>
        <v>422.34024854932881</v>
      </c>
      <c r="E16" s="27">
        <f t="shared" si="1"/>
        <v>2.7357382651233779</v>
      </c>
      <c r="F16" s="27">
        <f t="shared" si="2"/>
        <v>392.73573826512336</v>
      </c>
      <c r="G16" s="38">
        <f t="shared" si="3"/>
        <v>288.48905497887523</v>
      </c>
      <c r="H16" s="41">
        <f t="shared" ref="H16:H79" si="5">(G16-G$15)*Rueck</f>
        <v>1.3126447597301194E-2</v>
      </c>
      <c r="I16" s="7">
        <f t="shared" ref="I16:I47" si="6">IF(H16&lt;1,0,IF(H15&lt;1,1,0))*A16</f>
        <v>0</v>
      </c>
    </row>
    <row r="17" spans="1:12" x14ac:dyDescent="0.2">
      <c r="A17" s="36">
        <f t="shared" ref="A17:A80" si="7">A16+1</f>
        <v>2</v>
      </c>
      <c r="B17" s="36">
        <f t="shared" si="4"/>
        <v>4829.8061280000002</v>
      </c>
      <c r="C17" s="27">
        <f t="shared" si="0"/>
        <v>7.3858286301232301</v>
      </c>
      <c r="D17" s="27">
        <f t="shared" ref="D17:D80" si="8">D16+C16</f>
        <v>429.70325186916057</v>
      </c>
      <c r="E17" s="38">
        <f t="shared" si="1"/>
        <v>2.771431646918427</v>
      </c>
      <c r="F17" s="38">
        <f t="shared" si="2"/>
        <v>392.77143164691842</v>
      </c>
      <c r="G17" s="38">
        <f t="shared" si="3"/>
        <v>288.49560951291443</v>
      </c>
      <c r="H17" s="41">
        <f t="shared" si="5"/>
        <v>2.6235515675693932E-2</v>
      </c>
      <c r="I17" s="7">
        <f t="shared" si="6"/>
        <v>0</v>
      </c>
    </row>
    <row r="18" spans="1:12" x14ac:dyDescent="0.2">
      <c r="A18" s="36">
        <f t="shared" si="7"/>
        <v>3</v>
      </c>
      <c r="B18" s="36">
        <f t="shared" si="4"/>
        <v>4844.7785269968008</v>
      </c>
      <c r="C18" s="27">
        <f t="shared" si="0"/>
        <v>7.4087246988766138</v>
      </c>
      <c r="D18" s="27">
        <f t="shared" si="8"/>
        <v>437.0890804992838</v>
      </c>
      <c r="E18" s="38">
        <f t="shared" si="1"/>
        <v>2.8070823876444084</v>
      </c>
      <c r="F18" s="38">
        <f t="shared" si="2"/>
        <v>392.80708238764441</v>
      </c>
      <c r="G18" s="38">
        <f t="shared" si="3"/>
        <v>288.50215577066444</v>
      </c>
      <c r="H18" s="41">
        <f t="shared" si="5"/>
        <v>3.9328031175728029E-2</v>
      </c>
      <c r="I18" s="7">
        <f t="shared" si="6"/>
        <v>0</v>
      </c>
    </row>
    <row r="19" spans="1:12" x14ac:dyDescent="0.2">
      <c r="A19" s="36">
        <f t="shared" si="7"/>
        <v>4</v>
      </c>
      <c r="B19" s="36">
        <f t="shared" si="4"/>
        <v>4859.7973404304912</v>
      </c>
      <c r="C19" s="27">
        <f t="shared" si="0"/>
        <v>7.431691745443131</v>
      </c>
      <c r="D19" s="27">
        <f t="shared" si="8"/>
        <v>444.49780519816039</v>
      </c>
      <c r="E19" s="38">
        <f t="shared" si="1"/>
        <v>2.8426926545095363</v>
      </c>
      <c r="F19" s="38">
        <f t="shared" si="2"/>
        <v>392.84269265450956</v>
      </c>
      <c r="G19" s="38">
        <f t="shared" si="3"/>
        <v>288.50869415170143</v>
      </c>
      <c r="H19" s="41">
        <f t="shared" si="5"/>
        <v>5.2404793249706927E-2</v>
      </c>
      <c r="I19" s="7">
        <f t="shared" si="6"/>
        <v>0</v>
      </c>
    </row>
    <row r="20" spans="1:12" x14ac:dyDescent="0.2">
      <c r="A20" s="36">
        <f t="shared" si="7"/>
        <v>5</v>
      </c>
      <c r="B20" s="36">
        <f t="shared" si="4"/>
        <v>4874.8627121858262</v>
      </c>
      <c r="C20" s="27">
        <f t="shared" si="0"/>
        <v>7.4547299898540063</v>
      </c>
      <c r="D20" s="27">
        <f t="shared" si="8"/>
        <v>451.92949694360351</v>
      </c>
      <c r="E20" s="38">
        <f t="shared" si="1"/>
        <v>2.878264543417258</v>
      </c>
      <c r="F20" s="38">
        <f t="shared" si="2"/>
        <v>392.87826454341723</v>
      </c>
      <c r="G20" s="38">
        <f t="shared" si="3"/>
        <v>288.51522504239989</v>
      </c>
      <c r="H20" s="41">
        <f t="shared" si="5"/>
        <v>6.5466574646620757E-2</v>
      </c>
      <c r="I20" s="7">
        <f t="shared" si="6"/>
        <v>0</v>
      </c>
    </row>
    <row r="21" spans="1:12" x14ac:dyDescent="0.2">
      <c r="A21" s="36">
        <f t="shared" si="7"/>
        <v>6</v>
      </c>
      <c r="B21" s="36">
        <f t="shared" si="4"/>
        <v>4889.9747865936024</v>
      </c>
      <c r="C21" s="27">
        <f t="shared" si="0"/>
        <v>7.4778396528225537</v>
      </c>
      <c r="D21" s="27">
        <f t="shared" si="8"/>
        <v>459.38422693345751</v>
      </c>
      <c r="E21" s="38">
        <f t="shared" si="1"/>
        <v>2.9138000824742183</v>
      </c>
      <c r="F21" s="38">
        <f t="shared" si="2"/>
        <v>392.91380008247421</v>
      </c>
      <c r="G21" s="38">
        <f t="shared" si="3"/>
        <v>288.52174881658198</v>
      </c>
      <c r="H21" s="41">
        <f t="shared" si="5"/>
        <v>7.8514123010791081E-2</v>
      </c>
      <c r="I21" s="7">
        <f t="shared" si="6"/>
        <v>0</v>
      </c>
    </row>
    <row r="22" spans="1:12" x14ac:dyDescent="0.2">
      <c r="A22" s="36">
        <f t="shared" si="7"/>
        <v>7</v>
      </c>
      <c r="B22" s="36">
        <f t="shared" si="4"/>
        <v>4905.133708432043</v>
      </c>
      <c r="C22" s="27">
        <f t="shared" si="0"/>
        <v>7.5010209557463039</v>
      </c>
      <c r="D22" s="27">
        <f t="shared" si="8"/>
        <v>466.86206658628009</v>
      </c>
      <c r="E22" s="38">
        <f t="shared" si="1"/>
        <v>2.9493012352783246</v>
      </c>
      <c r="F22" s="38">
        <f t="shared" si="2"/>
        <v>392.94930123527831</v>
      </c>
      <c r="G22" s="38">
        <f t="shared" si="3"/>
        <v>288.52826583612534</v>
      </c>
      <c r="H22" s="41">
        <f t="shared" si="5"/>
        <v>9.1548162097524255E-2</v>
      </c>
      <c r="I22" s="7">
        <f t="shared" si="6"/>
        <v>0</v>
      </c>
    </row>
    <row r="23" spans="1:12" x14ac:dyDescent="0.2">
      <c r="A23" s="36">
        <f t="shared" si="7"/>
        <v>8</v>
      </c>
      <c r="B23" s="36">
        <f t="shared" si="4"/>
        <v>4920.3396229281825</v>
      </c>
      <c r="C23" s="27">
        <f t="shared" si="0"/>
        <v>7.5242741207091175</v>
      </c>
      <c r="D23" s="27">
        <f t="shared" si="8"/>
        <v>474.36308754202639</v>
      </c>
      <c r="E23" s="38">
        <f t="shared" si="1"/>
        <v>2.9847699040036306</v>
      </c>
      <c r="F23" s="38">
        <f t="shared" si="2"/>
        <v>392.98476990400366</v>
      </c>
      <c r="G23" s="38">
        <f t="shared" si="3"/>
        <v>288.53477645153345</v>
      </c>
      <c r="H23" s="41">
        <f t="shared" si="5"/>
        <v>0.10456939291373146</v>
      </c>
      <c r="I23" s="7">
        <f t="shared" si="6"/>
        <v>0</v>
      </c>
    </row>
    <row r="24" spans="1:12" x14ac:dyDescent="0.2">
      <c r="A24" s="27">
        <f t="shared" si="7"/>
        <v>9</v>
      </c>
      <c r="B24" s="26">
        <f t="shared" si="4"/>
        <v>4935.5926757592606</v>
      </c>
      <c r="C24" s="27">
        <f t="shared" si="0"/>
        <v>7.5475993704833169</v>
      </c>
      <c r="D24" s="27">
        <f t="shared" si="8"/>
        <v>481.88736166273549</v>
      </c>
      <c r="E24" s="38">
        <f t="shared" si="1"/>
        <v>3.0202079322972963</v>
      </c>
      <c r="F24" s="38">
        <f t="shared" si="2"/>
        <v>393.0202079322973</v>
      </c>
      <c r="G24" s="38">
        <f t="shared" si="3"/>
        <v>288.54128100247186</v>
      </c>
      <c r="H24" s="41">
        <f t="shared" si="5"/>
        <v>0.11757849479056404</v>
      </c>
      <c r="I24" s="7">
        <f t="shared" si="6"/>
        <v>0</v>
      </c>
    </row>
    <row r="25" spans="1:12" x14ac:dyDescent="0.2">
      <c r="A25" s="27">
        <f t="shared" si="7"/>
        <v>10</v>
      </c>
      <c r="B25" s="26">
        <f t="shared" si="4"/>
        <v>4950.8930130541148</v>
      </c>
      <c r="C25" s="27">
        <f t="shared" si="0"/>
        <v>7.5709969285318159</v>
      </c>
      <c r="D25" s="27">
        <f t="shared" si="8"/>
        <v>489.43496103321883</v>
      </c>
      <c r="E25" s="8">
        <f t="shared" si="1"/>
        <v>3.0556171080025107</v>
      </c>
      <c r="F25" s="8">
        <f t="shared" si="2"/>
        <v>393.05561710800254</v>
      </c>
      <c r="G25" s="7">
        <f t="shared" si="3"/>
        <v>288.54777981827135</v>
      </c>
      <c r="H25" s="41">
        <f t="shared" si="5"/>
        <v>0.13057612638954197</v>
      </c>
      <c r="I25" s="7">
        <f t="shared" si="6"/>
        <v>0</v>
      </c>
    </row>
    <row r="26" spans="1:12" x14ac:dyDescent="0.2">
      <c r="A26" s="27">
        <f t="shared" si="7"/>
        <v>11</v>
      </c>
      <c r="B26" s="26">
        <f t="shared" si="4"/>
        <v>4966.2407813945829</v>
      </c>
      <c r="C26" s="27">
        <f t="shared" si="0"/>
        <v>7.5944670190102652</v>
      </c>
      <c r="D26" s="27">
        <f t="shared" si="8"/>
        <v>497.00595796175065</v>
      </c>
      <c r="E26" s="8">
        <f t="shared" si="1"/>
        <v>3.0909991657200964</v>
      </c>
      <c r="F26" s="8">
        <f t="shared" si="2"/>
        <v>393.09099916572012</v>
      </c>
      <c r="G26" s="7">
        <f t="shared" si="3"/>
        <v>288.55427321840159</v>
      </c>
      <c r="H26" s="7">
        <f t="shared" si="5"/>
        <v>0.14356292665002002</v>
      </c>
      <c r="I26" s="7">
        <f t="shared" si="6"/>
        <v>0</v>
      </c>
    </row>
    <row r="27" spans="1:12" x14ac:dyDescent="0.2">
      <c r="A27" s="27">
        <f t="shared" si="7"/>
        <v>12</v>
      </c>
      <c r="B27" s="26">
        <f t="shared" si="4"/>
        <v>4981.636127816907</v>
      </c>
      <c r="C27" s="27">
        <f t="shared" si="0"/>
        <v>7.6180098667691984</v>
      </c>
      <c r="D27" s="27">
        <f t="shared" si="8"/>
        <v>504.60042498076092</v>
      </c>
      <c r="E27" s="8">
        <f t="shared" si="1"/>
        <v>3.1263557892203844</v>
      </c>
      <c r="F27" s="8">
        <f t="shared" si="2"/>
        <v>393.12635578922038</v>
      </c>
      <c r="G27" s="7">
        <f t="shared" si="3"/>
        <v>288.5607615129183</v>
      </c>
      <c r="H27" s="7">
        <f t="shared" si="5"/>
        <v>0.15653951568344837</v>
      </c>
      <c r="I27" s="7">
        <f t="shared" si="6"/>
        <v>0</v>
      </c>
    </row>
    <row r="28" spans="1:12" x14ac:dyDescent="0.2">
      <c r="A28" s="27">
        <f t="shared" si="7"/>
        <v>13</v>
      </c>
      <c r="B28" s="26">
        <f t="shared" si="4"/>
        <v>4997.0791998131399</v>
      </c>
      <c r="C28" s="27">
        <f t="shared" si="0"/>
        <v>7.6416256973561838</v>
      </c>
      <c r="D28" s="27">
        <f t="shared" si="8"/>
        <v>512.21843484753015</v>
      </c>
      <c r="E28" s="8">
        <f t="shared" si="1"/>
        <v>3.1616886137160152</v>
      </c>
      <c r="F28" s="8">
        <f t="shared" si="2"/>
        <v>393.16168861371602</v>
      </c>
      <c r="G28" s="7">
        <f t="shared" si="3"/>
        <v>288.56724500288226</v>
      </c>
      <c r="H28" s="7">
        <f t="shared" si="5"/>
        <v>0.16950649561135833</v>
      </c>
      <c r="I28" s="7">
        <f t="shared" si="6"/>
        <v>0</v>
      </c>
    </row>
    <row r="29" spans="1:12" x14ac:dyDescent="0.2">
      <c r="A29" s="27">
        <f t="shared" si="7"/>
        <v>14</v>
      </c>
      <c r="B29" s="26">
        <f t="shared" si="4"/>
        <v>5012.570145332561</v>
      </c>
      <c r="C29" s="27">
        <f t="shared" si="0"/>
        <v>7.6653147370179884</v>
      </c>
      <c r="D29" s="27">
        <f t="shared" si="8"/>
        <v>519.86006054488632</v>
      </c>
      <c r="E29" s="8">
        <f t="shared" si="1"/>
        <v>3.1969992280053861</v>
      </c>
      <c r="F29" s="8">
        <f t="shared" si="2"/>
        <v>393.19699922800538</v>
      </c>
      <c r="G29" s="7">
        <f t="shared" si="3"/>
        <v>288.5737239807566</v>
      </c>
      <c r="H29" s="7">
        <f t="shared" si="5"/>
        <v>0.18246445136003331</v>
      </c>
      <c r="I29" s="7">
        <f t="shared" si="6"/>
        <v>0</v>
      </c>
    </row>
    <row r="30" spans="1:12" x14ac:dyDescent="0.2">
      <c r="A30" s="27">
        <f t="shared" si="7"/>
        <v>15</v>
      </c>
      <c r="B30" s="26">
        <f t="shared" si="4"/>
        <v>5028.1091127830923</v>
      </c>
      <c r="C30" s="27">
        <f t="shared" si="0"/>
        <v>7.6890772127027445</v>
      </c>
      <c r="D30" s="27">
        <f t="shared" si="8"/>
        <v>527.5253752819043</v>
      </c>
      <c r="E30" s="8">
        <f t="shared" si="1"/>
        <v>3.2322891764957178</v>
      </c>
      <c r="F30" s="8">
        <f t="shared" si="2"/>
        <v>393.23228917649573</v>
      </c>
      <c r="G30" s="7">
        <f t="shared" si="3"/>
        <v>288.58019873078081</v>
      </c>
      <c r="H30" s="7">
        <f t="shared" si="5"/>
        <v>0.19541395140845452</v>
      </c>
      <c r="I30" s="7">
        <f t="shared" si="6"/>
        <v>0</v>
      </c>
      <c r="J30" t="s">
        <v>40</v>
      </c>
      <c r="K30">
        <f>6371000</f>
        <v>6371000</v>
      </c>
      <c r="L30" t="s">
        <v>37</v>
      </c>
    </row>
    <row r="31" spans="1:12" x14ac:dyDescent="0.2">
      <c r="A31" s="27">
        <f t="shared" si="7"/>
        <v>16</v>
      </c>
      <c r="B31" s="26">
        <f t="shared" si="4"/>
        <v>5043.6962510327203</v>
      </c>
      <c r="C31" s="27">
        <f t="shared" si="0"/>
        <v>7.7129133520621238</v>
      </c>
      <c r="D31" s="27">
        <f t="shared" si="8"/>
        <v>535.21445249460703</v>
      </c>
      <c r="E31" s="8">
        <f t="shared" si="1"/>
        <v>3.2675599611139376</v>
      </c>
      <c r="F31" s="8">
        <f t="shared" si="2"/>
        <v>393.26755996111393</v>
      </c>
      <c r="G31" s="7">
        <f t="shared" si="3"/>
        <v>288.5866695293239</v>
      </c>
      <c r="H31" s="7">
        <f t="shared" si="5"/>
        <v>0.20835554849463733</v>
      </c>
      <c r="I31" s="7">
        <f t="shared" si="6"/>
        <v>0</v>
      </c>
      <c r="J31" s="4" t="s">
        <v>36</v>
      </c>
      <c r="K31">
        <f>4*PI()*K30^2*10^4</f>
        <v>5.1006447190978826E+18</v>
      </c>
      <c r="L31" t="s">
        <v>39</v>
      </c>
    </row>
    <row r="32" spans="1:12" x14ac:dyDescent="0.2">
      <c r="A32" s="27">
        <f t="shared" si="7"/>
        <v>17</v>
      </c>
      <c r="B32" s="26">
        <f t="shared" si="4"/>
        <v>5059.3317094109225</v>
      </c>
      <c r="C32" s="27">
        <f t="shared" si="0"/>
        <v>7.7368233834535181</v>
      </c>
      <c r="D32" s="27">
        <f t="shared" si="8"/>
        <v>542.9273658466692</v>
      </c>
      <c r="E32" s="8">
        <f t="shared" si="1"/>
        <v>3.3028130431129541</v>
      </c>
      <c r="F32" s="8">
        <f t="shared" si="2"/>
        <v>393.30281304311296</v>
      </c>
      <c r="G32" s="7">
        <f t="shared" si="3"/>
        <v>288.59313664521926</v>
      </c>
      <c r="H32" s="7">
        <f t="shared" si="5"/>
        <v>0.22128978028536039</v>
      </c>
      <c r="I32" s="7">
        <f t="shared" si="6"/>
        <v>0</v>
      </c>
      <c r="J32" t="s">
        <v>41</v>
      </c>
      <c r="K32">
        <f>1/K31*1000000</f>
        <v>1.9605364715087692E-13</v>
      </c>
    </row>
    <row r="33" spans="1:12" x14ac:dyDescent="0.2">
      <c r="A33" s="27">
        <f t="shared" si="7"/>
        <v>18</v>
      </c>
      <c r="B33" s="26">
        <f t="shared" si="4"/>
        <v>5075.0156377100966</v>
      </c>
      <c r="C33" s="27">
        <f t="shared" si="0"/>
        <v>7.7608075359422237</v>
      </c>
      <c r="D33" s="27">
        <f t="shared" si="8"/>
        <v>550.6641892301227</v>
      </c>
      <c r="E33" s="8">
        <f t="shared" si="1"/>
        <v>3.3380498447802811</v>
      </c>
      <c r="F33" s="8">
        <f t="shared" si="2"/>
        <v>393.3380498447803</v>
      </c>
      <c r="G33" s="7">
        <f t="shared" si="3"/>
        <v>288.59960034007946</v>
      </c>
      <c r="H33" s="7">
        <f t="shared" si="5"/>
        <v>0.23421717000576336</v>
      </c>
      <c r="I33" s="7">
        <f t="shared" si="6"/>
        <v>0</v>
      </c>
      <c r="J33" t="s">
        <v>38</v>
      </c>
      <c r="K33" s="5">
        <v>7800000000</v>
      </c>
      <c r="L33">
        <v>2020</v>
      </c>
    </row>
    <row r="34" spans="1:12" x14ac:dyDescent="0.2">
      <c r="A34" s="27">
        <f t="shared" si="7"/>
        <v>19</v>
      </c>
      <c r="B34" s="26">
        <f t="shared" si="4"/>
        <v>5090.7481861869983</v>
      </c>
      <c r="C34" s="27">
        <f t="shared" si="0"/>
        <v>7.7848660393036457</v>
      </c>
      <c r="D34" s="27">
        <f t="shared" si="8"/>
        <v>558.42499676606496</v>
      </c>
      <c r="E34" s="8">
        <f t="shared" si="1"/>
        <v>3.3732717510554355</v>
      </c>
      <c r="F34" s="8">
        <f t="shared" si="2"/>
        <v>393.37327175105543</v>
      </c>
      <c r="G34" s="7">
        <f t="shared" si="3"/>
        <v>288.60606086859718</v>
      </c>
      <c r="H34" s="7">
        <f t="shared" si="5"/>
        <v>0.24713822704120503</v>
      </c>
      <c r="I34" s="7">
        <f t="shared" si="6"/>
        <v>0</v>
      </c>
      <c r="J34" t="s">
        <v>45</v>
      </c>
      <c r="K34" s="21">
        <f>K32*K33</f>
        <v>1.5292184477768401E-3</v>
      </c>
    </row>
    <row r="35" spans="1:12" x14ac:dyDescent="0.2">
      <c r="A35" s="27">
        <f t="shared" si="7"/>
        <v>20</v>
      </c>
      <c r="B35" s="26">
        <f t="shared" si="4"/>
        <v>5106.5295055641782</v>
      </c>
      <c r="C35" s="27">
        <f t="shared" si="0"/>
        <v>7.8089991240254868</v>
      </c>
      <c r="D35" s="27">
        <f t="shared" si="8"/>
        <v>566.20986280536863</v>
      </c>
      <c r="E35" s="8">
        <f t="shared" si="1"/>
        <v>3.4084801110620235</v>
      </c>
      <c r="F35" s="8">
        <f t="shared" si="2"/>
        <v>393.40848011106203</v>
      </c>
      <c r="G35" s="7">
        <f t="shared" si="3"/>
        <v>288.61251847882659</v>
      </c>
      <c r="H35" s="7">
        <f t="shared" si="5"/>
        <v>0.26005344750001314</v>
      </c>
      <c r="I35" s="7">
        <f t="shared" si="6"/>
        <v>0</v>
      </c>
    </row>
    <row r="36" spans="1:12" x14ac:dyDescent="0.2">
      <c r="A36" s="27">
        <f t="shared" si="7"/>
        <v>21</v>
      </c>
      <c r="B36" s="26">
        <f t="shared" si="4"/>
        <v>5122.359747031428</v>
      </c>
      <c r="C36" s="27">
        <f t="shared" si="0"/>
        <v>7.8332070213099678</v>
      </c>
      <c r="D36" s="27">
        <f t="shared" si="8"/>
        <v>574.01886192939412</v>
      </c>
      <c r="E36" s="8">
        <f t="shared" si="1"/>
        <v>3.4436762395600033</v>
      </c>
      <c r="F36" s="8">
        <f t="shared" si="2"/>
        <v>393.44367623955998</v>
      </c>
      <c r="G36" s="7">
        <f t="shared" si="3"/>
        <v>288.61897341245378</v>
      </c>
      <c r="H36" s="7">
        <f t="shared" si="5"/>
        <v>0.27296331475440638</v>
      </c>
      <c r="I36" s="7">
        <f t="shared" si="6"/>
        <v>0</v>
      </c>
    </row>
    <row r="37" spans="1:12" x14ac:dyDescent="0.2">
      <c r="A37" s="27">
        <f t="shared" si="7"/>
        <v>22</v>
      </c>
      <c r="B37" s="26">
        <f t="shared" si="4"/>
        <v>5138.2390622472258</v>
      </c>
      <c r="C37" s="27">
        <f t="shared" si="0"/>
        <v>7.8574899630760289</v>
      </c>
      <c r="D37" s="27">
        <f t="shared" si="8"/>
        <v>581.85206895070405</v>
      </c>
      <c r="E37" s="8">
        <f t="shared" si="1"/>
        <v>3.4788614183231679</v>
      </c>
      <c r="F37" s="8">
        <f t="shared" si="2"/>
        <v>393.47886141832316</v>
      </c>
      <c r="G37" s="7">
        <f t="shared" si="3"/>
        <v>288.62542590505035</v>
      </c>
      <c r="H37" s="7">
        <f t="shared" si="5"/>
        <v>0.28586829994753771</v>
      </c>
      <c r="I37" s="7">
        <f t="shared" si="6"/>
        <v>0</v>
      </c>
    </row>
    <row r="38" spans="1:12" x14ac:dyDescent="0.2">
      <c r="A38" s="27">
        <f t="shared" si="7"/>
        <v>23</v>
      </c>
      <c r="B38" s="26">
        <f t="shared" si="4"/>
        <v>5154.1676033401927</v>
      </c>
      <c r="C38" s="27">
        <f t="shared" si="0"/>
        <v>7.8818481819615656</v>
      </c>
      <c r="D38" s="27">
        <f t="shared" si="8"/>
        <v>589.70955891378003</v>
      </c>
      <c r="E38" s="8">
        <f t="shared" si="1"/>
        <v>3.5140368974465446</v>
      </c>
      <c r="F38" s="8">
        <f t="shared" si="2"/>
        <v>393.51403689744654</v>
      </c>
      <c r="G38" s="7">
        <f t="shared" si="3"/>
        <v>288.63187618631537</v>
      </c>
      <c r="H38" s="7">
        <f t="shared" si="5"/>
        <v>0.29876886247757284</v>
      </c>
      <c r="I38" s="7">
        <f t="shared" si="6"/>
        <v>0</v>
      </c>
    </row>
    <row r="39" spans="1:12" x14ac:dyDescent="0.2">
      <c r="A39" s="27">
        <f t="shared" si="7"/>
        <v>24</v>
      </c>
      <c r="B39" s="26">
        <f t="shared" si="4"/>
        <v>5170.1455229105477</v>
      </c>
      <c r="C39" s="27">
        <f t="shared" si="0"/>
        <v>7.9062819113256468</v>
      </c>
      <c r="D39" s="27">
        <f t="shared" si="8"/>
        <v>597.5914070957416</v>
      </c>
      <c r="E39" s="8">
        <f t="shared" si="1"/>
        <v>3.5492038965880495</v>
      </c>
      <c r="F39" s="8">
        <f t="shared" si="2"/>
        <v>393.54920389658804</v>
      </c>
      <c r="G39" s="7">
        <f t="shared" si="3"/>
        <v>288.63832448030621</v>
      </c>
      <c r="H39" s="7">
        <f t="shared" si="5"/>
        <v>0.31166545045925886</v>
      </c>
      <c r="I39" s="7">
        <f t="shared" si="6"/>
        <v>0</v>
      </c>
    </row>
    <row r="40" spans="1:12" x14ac:dyDescent="0.2">
      <c r="A40" s="27">
        <f t="shared" si="7"/>
        <v>25</v>
      </c>
      <c r="B40" s="26">
        <f t="shared" si="4"/>
        <v>5186.1729740315714</v>
      </c>
      <c r="C40" s="27">
        <f t="shared" si="0"/>
        <v>7.9307913852507577</v>
      </c>
      <c r="D40" s="27">
        <f t="shared" si="8"/>
        <v>605.49768900706727</v>
      </c>
      <c r="E40" s="8">
        <f t="shared" si="1"/>
        <v>3.584363606148409</v>
      </c>
      <c r="F40" s="8">
        <f t="shared" si="2"/>
        <v>393.58436360614843</v>
      </c>
      <c r="G40" s="7">
        <f t="shared" si="3"/>
        <v>288.64477100565529</v>
      </c>
      <c r="H40" s="7">
        <f t="shared" si="5"/>
        <v>0.32455850115741214</v>
      </c>
      <c r="I40" s="7">
        <f t="shared" si="6"/>
        <v>0</v>
      </c>
    </row>
    <row r="41" spans="1:12" x14ac:dyDescent="0.2">
      <c r="A41" s="27">
        <f t="shared" si="7"/>
        <v>26</v>
      </c>
      <c r="B41" s="26">
        <f t="shared" si="4"/>
        <v>5202.2501102510696</v>
      </c>
      <c r="C41" s="27">
        <f t="shared" si="0"/>
        <v>7.9553768385450354</v>
      </c>
      <c r="D41" s="27">
        <f t="shared" si="8"/>
        <v>613.42848039231808</v>
      </c>
      <c r="E41" s="8">
        <f t="shared" si="1"/>
        <v>3.6195171883931008</v>
      </c>
      <c r="F41" s="8">
        <f t="shared" si="2"/>
        <v>393.6195171883931</v>
      </c>
      <c r="G41" s="7">
        <f t="shared" si="3"/>
        <v>288.65121597577843</v>
      </c>
      <c r="H41" s="7">
        <f t="shared" si="5"/>
        <v>0.33744844140369423</v>
      </c>
      <c r="I41" s="7">
        <f t="shared" si="6"/>
        <v>0</v>
      </c>
    </row>
    <row r="42" spans="1:12" x14ac:dyDescent="0.2">
      <c r="A42" s="27">
        <f t="shared" si="7"/>
        <v>27</v>
      </c>
      <c r="B42" s="26">
        <f t="shared" si="4"/>
        <v>5218.3770855928487</v>
      </c>
      <c r="C42" s="27">
        <f t="shared" si="0"/>
        <v>7.9800385067445267</v>
      </c>
      <c r="D42" s="27">
        <f t="shared" si="8"/>
        <v>621.3838572308631</v>
      </c>
      <c r="E42" s="8">
        <f t="shared" si="1"/>
        <v>3.654665778519774</v>
      </c>
      <c r="F42" s="8">
        <f t="shared" si="2"/>
        <v>393.65466577851976</v>
      </c>
      <c r="G42" s="7">
        <f t="shared" si="3"/>
        <v>288.65765959907247</v>
      </c>
      <c r="H42" s="7">
        <f t="shared" si="5"/>
        <v>0.35033568799178738</v>
      </c>
      <c r="I42" s="7">
        <f t="shared" si="6"/>
        <v>0</v>
      </c>
    </row>
    <row r="43" spans="1:12" x14ac:dyDescent="0.2">
      <c r="A43" s="27">
        <f t="shared" si="7"/>
        <v>28</v>
      </c>
      <c r="B43" s="26">
        <f t="shared" si="4"/>
        <v>5234.5540545581871</v>
      </c>
      <c r="C43" s="27">
        <f t="shared" si="0"/>
        <v>8.0047766261154347</v>
      </c>
      <c r="D43" s="27">
        <f t="shared" si="8"/>
        <v>629.36389573760766</v>
      </c>
      <c r="E43" s="8">
        <f t="shared" si="1"/>
        <v>3.6898104856743679</v>
      </c>
      <c r="F43" s="8">
        <f t="shared" si="2"/>
        <v>393.68981048567434</v>
      </c>
      <c r="G43" s="7">
        <f t="shared" si="3"/>
        <v>288.6641020791028</v>
      </c>
      <c r="H43" s="7">
        <f t="shared" si="5"/>
        <v>0.36322064805244736</v>
      </c>
      <c r="I43" s="7">
        <f t="shared" si="6"/>
        <v>0</v>
      </c>
    </row>
    <row r="44" spans="1:12" x14ac:dyDescent="0.2">
      <c r="A44" s="27">
        <f t="shared" si="7"/>
        <v>29</v>
      </c>
      <c r="B44" s="26">
        <f t="shared" si="4"/>
        <v>5250.7811721273183</v>
      </c>
      <c r="C44" s="27">
        <f t="shared" si="0"/>
        <v>8.0295914336563943</v>
      </c>
      <c r="D44" s="27">
        <f t="shared" si="8"/>
        <v>637.36867236372314</v>
      </c>
      <c r="E44" s="8">
        <f t="shared" si="1"/>
        <v>3.7249523939189473</v>
      </c>
      <c r="F44" s="8">
        <f t="shared" si="2"/>
        <v>393.72495239391895</v>
      </c>
      <c r="G44" s="7">
        <f t="shared" si="3"/>
        <v>288.67054361478199</v>
      </c>
      <c r="H44" s="7">
        <f t="shared" si="5"/>
        <v>0.37610371941082121</v>
      </c>
      <c r="I44" s="7">
        <f t="shared" si="6"/>
        <v>0</v>
      </c>
    </row>
    <row r="45" spans="1:12" x14ac:dyDescent="0.2">
      <c r="A45" s="27">
        <f t="shared" si="7"/>
        <v>30</v>
      </c>
      <c r="B45" s="26">
        <f t="shared" si="4"/>
        <v>5267.0585937609139</v>
      </c>
      <c r="C45" s="27">
        <f t="shared" si="0"/>
        <v>8.0544831671007309</v>
      </c>
      <c r="D45" s="27">
        <f t="shared" si="8"/>
        <v>645.39826379737951</v>
      </c>
      <c r="E45" s="8">
        <f t="shared" si="1"/>
        <v>3.7600925631540325</v>
      </c>
      <c r="F45" s="8">
        <f t="shared" si="2"/>
        <v>393.76009256315405</v>
      </c>
      <c r="G45" s="7">
        <f t="shared" si="3"/>
        <v>288.67698440054176</v>
      </c>
      <c r="H45" s="7">
        <f t="shared" si="5"/>
        <v>0.38898529093034995</v>
      </c>
      <c r="I45" s="7">
        <f t="shared" si="6"/>
        <v>0</v>
      </c>
    </row>
    <row r="46" spans="1:12" x14ac:dyDescent="0.2">
      <c r="A46" s="27">
        <f t="shared" si="7"/>
        <v>31</v>
      </c>
      <c r="B46" s="26">
        <f t="shared" si="4"/>
        <v>5283.3864754015731</v>
      </c>
      <c r="C46" s="27">
        <f t="shared" si="0"/>
        <v>8.079452064918744</v>
      </c>
      <c r="D46" s="27">
        <f t="shared" si="8"/>
        <v>653.4527469644803</v>
      </c>
      <c r="E46" s="8">
        <f t="shared" si="1"/>
        <v>3.795232029998044</v>
      </c>
      <c r="F46" s="8">
        <f t="shared" si="2"/>
        <v>393.79523202999803</v>
      </c>
      <c r="G46" s="7">
        <f t="shared" si="3"/>
        <v>288.68342462649468</v>
      </c>
      <c r="H46" s="7">
        <f t="shared" si="5"/>
        <v>0.40186574283620757</v>
      </c>
      <c r="I46" s="7">
        <f t="shared" si="6"/>
        <v>0</v>
      </c>
    </row>
    <row r="47" spans="1:12" x14ac:dyDescent="0.2">
      <c r="A47" s="27">
        <f t="shared" si="7"/>
        <v>32</v>
      </c>
      <c r="B47" s="26">
        <f t="shared" si="4"/>
        <v>5299.7649734753186</v>
      </c>
      <c r="C47" s="27">
        <f t="shared" si="0"/>
        <v>8.1044983663199925</v>
      </c>
      <c r="D47" s="27">
        <f t="shared" si="8"/>
        <v>661.53219902939907</v>
      </c>
      <c r="E47" s="8">
        <f t="shared" si="1"/>
        <v>3.8303718086262752</v>
      </c>
      <c r="F47" s="8">
        <f t="shared" si="2"/>
        <v>393.8303718086263</v>
      </c>
      <c r="G47" s="7">
        <f t="shared" si="3"/>
        <v>288.68986447858879</v>
      </c>
      <c r="H47" s="7">
        <f t="shared" si="5"/>
        <v>0.41474544702441563</v>
      </c>
      <c r="I47" s="7">
        <f t="shared" si="6"/>
        <v>0</v>
      </c>
    </row>
    <row r="48" spans="1:12" x14ac:dyDescent="0.2">
      <c r="A48" s="27">
        <f t="shared" si="7"/>
        <v>33</v>
      </c>
      <c r="B48" s="26">
        <f t="shared" si="4"/>
        <v>5316.1942448930922</v>
      </c>
      <c r="C48" s="27">
        <f t="shared" si="0"/>
        <v>8.1296223112555843</v>
      </c>
      <c r="D48" s="27">
        <f t="shared" si="8"/>
        <v>669.63669739571901</v>
      </c>
      <c r="E48" s="8">
        <f t="shared" si="1"/>
        <v>3.8655128915716785</v>
      </c>
      <c r="F48" s="8">
        <f t="shared" si="2"/>
        <v>393.86551289157165</v>
      </c>
      <c r="G48" s="7">
        <f t="shared" si="3"/>
        <v>288.6963041387578</v>
      </c>
      <c r="H48" s="7">
        <f t="shared" si="5"/>
        <v>0.42762476736243116</v>
      </c>
      <c r="I48" s="7">
        <f t="shared" ref="I48:I79" si="9">IF(H48&lt;1,0,IF(H47&lt;1,1,0))*A48</f>
        <v>0</v>
      </c>
    </row>
    <row r="49" spans="1:9" x14ac:dyDescent="0.2">
      <c r="A49" s="27">
        <f t="shared" si="7"/>
        <v>34</v>
      </c>
      <c r="B49" s="26">
        <f t="shared" si="4"/>
        <v>5332.6744470522617</v>
      </c>
      <c r="C49" s="27">
        <f t="shared" si="0"/>
        <v>8.1548241404204784</v>
      </c>
      <c r="D49" s="27">
        <f t="shared" si="8"/>
        <v>677.76631970697463</v>
      </c>
      <c r="E49" s="8">
        <f t="shared" si="1"/>
        <v>3.9006562504895697</v>
      </c>
      <c r="F49" s="8">
        <f t="shared" si="2"/>
        <v>393.90065625048959</v>
      </c>
      <c r="G49" s="7">
        <f t="shared" si="3"/>
        <v>288.70274378505997</v>
      </c>
      <c r="H49" s="7">
        <f t="shared" si="5"/>
        <v>0.44050405996677</v>
      </c>
      <c r="I49" s="7">
        <f t="shared" si="9"/>
        <v>0</v>
      </c>
    </row>
    <row r="50" spans="1:9" x14ac:dyDescent="0.2">
      <c r="A50" s="27">
        <f t="shared" si="7"/>
        <v>35</v>
      </c>
      <c r="B50" s="26">
        <f t="shared" si="4"/>
        <v>5349.2057378381242</v>
      </c>
      <c r="C50" s="27">
        <f t="shared" si="0"/>
        <v>8.180104095255782</v>
      </c>
      <c r="D50" s="27">
        <f t="shared" si="8"/>
        <v>685.92114384739511</v>
      </c>
      <c r="E50" s="8">
        <f t="shared" si="1"/>
        <v>3.9358028368882367</v>
      </c>
      <c r="F50" s="8">
        <f t="shared" si="2"/>
        <v>393.93580283688823</v>
      </c>
      <c r="G50" s="7">
        <f t="shared" si="3"/>
        <v>288.70918359181553</v>
      </c>
      <c r="H50" s="7">
        <f t="shared" si="5"/>
        <v>0.45338367347790154</v>
      </c>
      <c r="I50" s="7">
        <f t="shared" si="9"/>
        <v>0</v>
      </c>
    </row>
    <row r="51" spans="1:9" x14ac:dyDescent="0.2">
      <c r="A51" s="27">
        <f t="shared" si="7"/>
        <v>36</v>
      </c>
      <c r="B51" s="26">
        <f t="shared" si="4"/>
        <v>5365.788275625423</v>
      </c>
      <c r="C51" s="27">
        <f t="shared" si="0"/>
        <v>8.2054624179510771</v>
      </c>
      <c r="D51" s="27">
        <f t="shared" si="8"/>
        <v>694.10124794265084</v>
      </c>
      <c r="E51" s="8">
        <f t="shared" si="1"/>
        <v>3.9709535828273088</v>
      </c>
      <c r="F51" s="8">
        <f t="shared" si="2"/>
        <v>393.97095358282729</v>
      </c>
      <c r="G51" s="7">
        <f t="shared" si="3"/>
        <v>288.71562372973426</v>
      </c>
      <c r="H51" s="7">
        <f t="shared" si="5"/>
        <v>0.46626394931536197</v>
      </c>
      <c r="I51" s="7">
        <f t="shared" si="9"/>
        <v>0</v>
      </c>
    </row>
    <row r="52" spans="1:9" x14ac:dyDescent="0.2">
      <c r="A52" s="27">
        <f t="shared" si="7"/>
        <v>37</v>
      </c>
      <c r="B52" s="26">
        <f t="shared" si="4"/>
        <v>5382.4222192798625</v>
      </c>
      <c r="C52" s="27">
        <f t="shared" si="0"/>
        <v>8.2308993514467268</v>
      </c>
      <c r="D52" s="27">
        <f t="shared" si="8"/>
        <v>702.30671036060187</v>
      </c>
      <c r="E52" s="8">
        <f t="shared" si="1"/>
        <v>4.0061094015856131</v>
      </c>
      <c r="F52" s="8">
        <f t="shared" si="2"/>
        <v>394.0061094015856</v>
      </c>
      <c r="G52" s="7">
        <f t="shared" si="3"/>
        <v>288.72206436603983</v>
      </c>
      <c r="H52" s="7">
        <f t="shared" si="5"/>
        <v>0.47914522192650111</v>
      </c>
      <c r="I52" s="7">
        <f t="shared" si="9"/>
        <v>0</v>
      </c>
    </row>
    <row r="53" spans="1:9" x14ac:dyDescent="0.2">
      <c r="A53" s="27">
        <f t="shared" si="7"/>
        <v>38</v>
      </c>
      <c r="B53" s="26">
        <f t="shared" si="4"/>
        <v>5399.1077281596308</v>
      </c>
      <c r="C53" s="27">
        <f t="shared" si="0"/>
        <v>8.2564151394362124</v>
      </c>
      <c r="D53" s="27">
        <f t="shared" si="8"/>
        <v>710.53760971204861</v>
      </c>
      <c r="E53" s="8">
        <f t="shared" si="1"/>
        <v>4.0412711883001462</v>
      </c>
      <c r="F53" s="8">
        <f t="shared" si="2"/>
        <v>394.04127118830013</v>
      </c>
      <c r="G53" s="7">
        <f t="shared" si="3"/>
        <v>288.72850566458823</v>
      </c>
      <c r="H53" s="7">
        <f t="shared" si="5"/>
        <v>0.49202781902329207</v>
      </c>
      <c r="I53" s="7">
        <f t="shared" si="9"/>
        <v>0</v>
      </c>
    </row>
    <row r="54" spans="1:9" x14ac:dyDescent="0.2">
      <c r="A54" s="27">
        <f t="shared" si="7"/>
        <v>39</v>
      </c>
      <c r="B54" s="26">
        <f t="shared" si="4"/>
        <v>5415.8449621169266</v>
      </c>
      <c r="C54" s="27">
        <f t="shared" si="0"/>
        <v>8.2820100263684662</v>
      </c>
      <c r="D54" s="27">
        <f t="shared" si="8"/>
        <v>718.79402485148478</v>
      </c>
      <c r="E54" s="8">
        <f t="shared" si="1"/>
        <v>4.0764398205776891</v>
      </c>
      <c r="F54" s="8">
        <f t="shared" si="2"/>
        <v>394.07643982057766</v>
      </c>
      <c r="G54" s="7">
        <f t="shared" si="3"/>
        <v>288.73494778597978</v>
      </c>
      <c r="H54" s="7">
        <f t="shared" si="5"/>
        <v>0.50491206180640802</v>
      </c>
      <c r="I54" s="7">
        <f t="shared" si="9"/>
        <v>0</v>
      </c>
    </row>
    <row r="55" spans="1:9" x14ac:dyDescent="0.2">
      <c r="A55" s="27">
        <f t="shared" si="7"/>
        <v>40</v>
      </c>
      <c r="B55" s="26">
        <f t="shared" si="4"/>
        <v>5432.6340814994892</v>
      </c>
      <c r="C55" s="27">
        <f t="shared" si="0"/>
        <v>8.3076842574502088</v>
      </c>
      <c r="D55" s="27">
        <f t="shared" si="8"/>
        <v>727.0760348778532</v>
      </c>
      <c r="E55" s="8">
        <f t="shared" si="1"/>
        <v>4.1116161590804827</v>
      </c>
      <c r="F55" s="8">
        <f t="shared" si="2"/>
        <v>394.11161615908048</v>
      </c>
      <c r="G55" s="7">
        <f t="shared" si="3"/>
        <v>288.74139088766873</v>
      </c>
      <c r="H55" s="7">
        <f t="shared" si="5"/>
        <v>0.51779826518429672</v>
      </c>
      <c r="I55" s="7">
        <f t="shared" si="9"/>
        <v>0</v>
      </c>
    </row>
    <row r="56" spans="1:9" x14ac:dyDescent="0.2">
      <c r="A56" s="27">
        <f t="shared" si="7"/>
        <v>41</v>
      </c>
      <c r="B56" s="26">
        <f t="shared" si="4"/>
        <v>5449.4752471521379</v>
      </c>
      <c r="C56" s="27">
        <f t="shared" si="0"/>
        <v>8.3334380786483049</v>
      </c>
      <c r="D56" s="27">
        <f t="shared" si="8"/>
        <v>735.38371913530341</v>
      </c>
      <c r="E56" s="8">
        <f t="shared" si="1"/>
        <v>4.1468010480873163</v>
      </c>
      <c r="F56" s="8">
        <f t="shared" si="2"/>
        <v>394.1468010480873</v>
      </c>
      <c r="G56" s="7">
        <f t="shared" si="3"/>
        <v>288.74783512406668</v>
      </c>
      <c r="H56" s="7">
        <f t="shared" si="5"/>
        <v>0.53068673798020427</v>
      </c>
      <c r="I56" s="7">
        <f t="shared" si="9"/>
        <v>0</v>
      </c>
    </row>
    <row r="57" spans="1:9" x14ac:dyDescent="0.2">
      <c r="A57" s="27">
        <f t="shared" si="7"/>
        <v>42</v>
      </c>
      <c r="B57" s="26">
        <f t="shared" si="4"/>
        <v>5466.3686204183105</v>
      </c>
      <c r="C57" s="27">
        <f t="shared" si="0"/>
        <v>8.359271736692115</v>
      </c>
      <c r="D57" s="27">
        <f t="shared" si="8"/>
        <v>743.71715721395174</v>
      </c>
      <c r="E57" s="8">
        <f t="shared" si="1"/>
        <v>4.1819953160312808</v>
      </c>
      <c r="F57" s="8">
        <f t="shared" si="2"/>
        <v>394.1819953160313</v>
      </c>
      <c r="G57" s="7">
        <f t="shared" si="3"/>
        <v>288.7542806466414</v>
      </c>
      <c r="H57" s="7">
        <f t="shared" si="5"/>
        <v>0.54357778312964911</v>
      </c>
      <c r="I57" s="7">
        <f t="shared" si="9"/>
        <v>0</v>
      </c>
    </row>
    <row r="58" spans="1:9" x14ac:dyDescent="0.2">
      <c r="A58" s="27">
        <f t="shared" si="7"/>
        <v>43</v>
      </c>
      <c r="B58" s="26">
        <f t="shared" si="4"/>
        <v>5483.3143631416078</v>
      </c>
      <c r="C58" s="27">
        <f t="shared" si="0"/>
        <v>8.3851854790758615</v>
      </c>
      <c r="D58" s="27">
        <f t="shared" si="8"/>
        <v>752.07642895064384</v>
      </c>
      <c r="E58" s="8">
        <f t="shared" si="1"/>
        <v>4.2171997760153745</v>
      </c>
      <c r="F58" s="8">
        <f t="shared" si="2"/>
        <v>394.21719977601538</v>
      </c>
      <c r="G58" s="7">
        <f t="shared" si="3"/>
        <v>288.76072760401325</v>
      </c>
      <c r="H58" s="7">
        <f t="shared" si="5"/>
        <v>0.5564716978733486</v>
      </c>
      <c r="I58" s="7">
        <f t="shared" si="9"/>
        <v>0</v>
      </c>
    </row>
    <row r="59" spans="1:9" x14ac:dyDescent="0.2">
      <c r="A59" s="27">
        <f t="shared" si="7"/>
        <v>44</v>
      </c>
      <c r="B59" s="26">
        <f t="shared" si="4"/>
        <v>5500.3126376673472</v>
      </c>
      <c r="C59" s="27">
        <f t="shared" si="0"/>
        <v>8.4111795540609968</v>
      </c>
      <c r="D59" s="27">
        <f t="shared" si="8"/>
        <v>760.4616144297197</v>
      </c>
      <c r="E59" s="8">
        <f t="shared" si="1"/>
        <v>4.2524152263070691</v>
      </c>
      <c r="F59" s="8">
        <f t="shared" si="2"/>
        <v>394.25241522630705</v>
      </c>
      <c r="G59" s="7">
        <f t="shared" si="3"/>
        <v>288.76717614204574</v>
      </c>
      <c r="H59" s="7">
        <f t="shared" si="5"/>
        <v>0.56936877393832219</v>
      </c>
      <c r="I59" s="7">
        <f t="shared" si="9"/>
        <v>0</v>
      </c>
    </row>
    <row r="60" spans="1:9" x14ac:dyDescent="0.2">
      <c r="A60" s="27">
        <f t="shared" si="7"/>
        <v>45</v>
      </c>
      <c r="B60" s="26">
        <f t="shared" si="4"/>
        <v>5517.3636068441165</v>
      </c>
      <c r="C60" s="27">
        <f t="shared" si="0"/>
        <v>8.4372542106785868</v>
      </c>
      <c r="D60" s="27">
        <f t="shared" si="8"/>
        <v>768.87279398378075</v>
      </c>
      <c r="E60" s="8">
        <f t="shared" si="1"/>
        <v>4.2876424508128919</v>
      </c>
      <c r="F60" s="8">
        <f t="shared" si="2"/>
        <v>394.28764245081288</v>
      </c>
      <c r="G60" s="7">
        <f t="shared" si="3"/>
        <v>288.77362640393392</v>
      </c>
      <c r="H60" s="7">
        <f t="shared" si="5"/>
        <v>0.58226929771467439</v>
      </c>
      <c r="I60" s="7">
        <f t="shared" si="9"/>
        <v>0</v>
      </c>
    </row>
    <row r="61" spans="1:9" x14ac:dyDescent="0.2">
      <c r="A61" s="27">
        <f t="shared" si="7"/>
        <v>46</v>
      </c>
      <c r="B61" s="26">
        <f t="shared" si="4"/>
        <v>5534.4674340253341</v>
      </c>
      <c r="C61" s="27">
        <f t="shared" si="0"/>
        <v>8.4634096987316916</v>
      </c>
      <c r="D61" s="27">
        <f t="shared" si="8"/>
        <v>777.31004819445934</v>
      </c>
      <c r="E61" s="8">
        <f t="shared" si="1"/>
        <v>4.3228822195339935</v>
      </c>
      <c r="F61" s="8">
        <f t="shared" si="2"/>
        <v>394.32288221953399</v>
      </c>
      <c r="G61" s="7">
        <f t="shared" si="3"/>
        <v>288.78007853028839</v>
      </c>
      <c r="H61" s="7">
        <f t="shared" si="5"/>
        <v>0.59517355042362396</v>
      </c>
      <c r="I61" s="7">
        <f t="shared" si="9"/>
        <v>0</v>
      </c>
    </row>
    <row r="62" spans="1:9" x14ac:dyDescent="0.2">
      <c r="A62" s="27">
        <f t="shared" si="7"/>
        <v>47</v>
      </c>
      <c r="B62" s="26">
        <f t="shared" si="4"/>
        <v>5551.6242830708134</v>
      </c>
      <c r="C62" s="27">
        <f t="shared" si="0"/>
        <v>8.4896462687977614</v>
      </c>
      <c r="D62" s="27">
        <f t="shared" si="8"/>
        <v>785.77345789319099</v>
      </c>
      <c r="E62" s="8">
        <f t="shared" si="1"/>
        <v>4.3581352890036582</v>
      </c>
      <c r="F62" s="8">
        <f t="shared" si="2"/>
        <v>394.35813528900366</v>
      </c>
      <c r="G62" s="7">
        <f t="shared" si="3"/>
        <v>288.78653265921645</v>
      </c>
      <c r="H62" s="7">
        <f t="shared" si="5"/>
        <v>0.60808180827973501</v>
      </c>
      <c r="I62" s="7">
        <f t="shared" si="9"/>
        <v>0</v>
      </c>
    </row>
    <row r="63" spans="1:9" x14ac:dyDescent="0.2">
      <c r="A63" s="27">
        <f t="shared" si="7"/>
        <v>48</v>
      </c>
      <c r="B63" s="26">
        <f t="shared" si="4"/>
        <v>5568.834318348333</v>
      </c>
      <c r="C63" s="27">
        <f t="shared" si="0"/>
        <v>8.5159641722310351</v>
      </c>
      <c r="D63" s="27">
        <f t="shared" si="8"/>
        <v>794.26310416198874</v>
      </c>
      <c r="E63" s="8">
        <f t="shared" si="1"/>
        <v>4.3934024027075953</v>
      </c>
      <c r="F63" s="8">
        <f t="shared" si="2"/>
        <v>394.39340240270758</v>
      </c>
      <c r="G63" s="7">
        <f t="shared" si="3"/>
        <v>288.79298892639957</v>
      </c>
      <c r="H63" s="7">
        <f t="shared" si="5"/>
        <v>0.62099434264598585</v>
      </c>
      <c r="I63" s="7">
        <f t="shared" si="9"/>
        <v>0</v>
      </c>
    </row>
    <row r="64" spans="1:9" x14ac:dyDescent="0.2">
      <c r="A64" s="27">
        <f t="shared" si="7"/>
        <v>49</v>
      </c>
      <c r="B64" s="26">
        <f t="shared" si="4"/>
        <v>5586.0977047352135</v>
      </c>
      <c r="C64" s="27">
        <f t="shared" si="0"/>
        <v>8.542363661164952</v>
      </c>
      <c r="D64" s="27">
        <f t="shared" si="8"/>
        <v>802.7790683342198</v>
      </c>
      <c r="E64" s="8">
        <f t="shared" si="1"/>
        <v>4.4286842914878681</v>
      </c>
      <c r="F64" s="8">
        <f t="shared" si="2"/>
        <v>394.42868429148785</v>
      </c>
      <c r="G64" s="7">
        <f t="shared" si="3"/>
        <v>288.79944746516821</v>
      </c>
      <c r="H64" s="7">
        <f t="shared" si="5"/>
        <v>0.63391142018326718</v>
      </c>
      <c r="I64" s="7">
        <f t="shared" si="9"/>
        <v>0</v>
      </c>
    </row>
    <row r="65" spans="1:9" x14ac:dyDescent="0.2">
      <c r="A65" s="27">
        <f t="shared" si="7"/>
        <v>50</v>
      </c>
      <c r="B65" s="26">
        <f t="shared" si="4"/>
        <v>5603.4146076198931</v>
      </c>
      <c r="C65" s="27">
        <f t="shared" si="0"/>
        <v>8.5688449885145648</v>
      </c>
      <c r="D65" s="27">
        <f t="shared" si="8"/>
        <v>811.32143199538473</v>
      </c>
      <c r="E65" s="8">
        <f t="shared" si="1"/>
        <v>4.4639816739312268</v>
      </c>
      <c r="F65" s="8">
        <f t="shared" si="2"/>
        <v>394.46398167393124</v>
      </c>
      <c r="G65" s="7">
        <f t="shared" si="3"/>
        <v>288.80590840657374</v>
      </c>
      <c r="H65" s="7">
        <f t="shared" si="5"/>
        <v>0.64683330299430963</v>
      </c>
      <c r="I65" s="7">
        <f t="shared" si="9"/>
        <v>0</v>
      </c>
    </row>
    <row r="66" spans="1:9" x14ac:dyDescent="0.2">
      <c r="A66" s="27">
        <f t="shared" si="7"/>
        <v>51</v>
      </c>
      <c r="B66" s="26">
        <f t="shared" si="4"/>
        <v>5620.7851929035151</v>
      </c>
      <c r="C66" s="27">
        <f t="shared" si="0"/>
        <v>8.5954084079789599</v>
      </c>
      <c r="D66" s="27">
        <f t="shared" si="8"/>
        <v>819.8902769838993</v>
      </c>
      <c r="E66" s="8">
        <f t="shared" si="1"/>
        <v>4.4992952567425695</v>
      </c>
      <c r="F66" s="8">
        <f t="shared" si="2"/>
        <v>394.49929525674258</v>
      </c>
      <c r="G66" s="7">
        <f t="shared" ref="G66:G129" si="10">(F66/sigma)^0.25</f>
        <v>288.81237187945737</v>
      </c>
      <c r="H66" s="7">
        <f t="shared" si="5"/>
        <v>0.6597602487615859</v>
      </c>
      <c r="I66" s="7">
        <f t="shared" si="9"/>
        <v>0</v>
      </c>
    </row>
    <row r="67" spans="1:9" x14ac:dyDescent="0.2">
      <c r="A67" s="27">
        <f t="shared" si="7"/>
        <v>52</v>
      </c>
      <c r="B67" s="26">
        <f t="shared" si="4"/>
        <v>5638.2096270015163</v>
      </c>
      <c r="C67" s="27">
        <f t="shared" si="0"/>
        <v>8.6220541740436953</v>
      </c>
      <c r="D67" s="27">
        <f t="shared" si="8"/>
        <v>828.48568539187829</v>
      </c>
      <c r="E67" s="8">
        <f t="shared" si="1"/>
        <v>4.5346257351042567</v>
      </c>
      <c r="F67" s="8">
        <f t="shared" si="2"/>
        <v>394.53462573510427</v>
      </c>
      <c r="G67" s="7">
        <f t="shared" si="10"/>
        <v>288.8188380105172</v>
      </c>
      <c r="H67" s="7">
        <f t="shared" si="5"/>
        <v>0.67269251088123383</v>
      </c>
      <c r="I67" s="7">
        <f t="shared" si="9"/>
        <v>0</v>
      </c>
    </row>
    <row r="68" spans="1:9" x14ac:dyDescent="0.2">
      <c r="A68" s="27">
        <f t="shared" si="7"/>
        <v>53</v>
      </c>
      <c r="B68" s="26">
        <f t="shared" si="4"/>
        <v>5655.688076845222</v>
      </c>
      <c r="C68" s="27">
        <f t="shared" si="0"/>
        <v>8.6487825419832323</v>
      </c>
      <c r="D68" s="27">
        <f t="shared" si="8"/>
        <v>837.10773956592197</v>
      </c>
      <c r="E68" s="8">
        <f t="shared" si="1"/>
        <v>4.5699737930218935</v>
      </c>
      <c r="F68" s="8">
        <f t="shared" si="2"/>
        <v>394.56997379302192</v>
      </c>
      <c r="G68" s="7">
        <f t="shared" si="10"/>
        <v>288.82530692437092</v>
      </c>
      <c r="H68" s="7">
        <f t="shared" si="5"/>
        <v>0.68563033858868039</v>
      </c>
      <c r="I68" s="7">
        <f t="shared" si="9"/>
        <v>0</v>
      </c>
    </row>
    <row r="69" spans="1:9" x14ac:dyDescent="0.2">
      <c r="A69" s="27">
        <f t="shared" si="7"/>
        <v>54</v>
      </c>
      <c r="B69" s="26">
        <f t="shared" si="4"/>
        <v>5673.2207098834424</v>
      </c>
      <c r="C69" s="27">
        <f t="shared" si="0"/>
        <v>8.675593767863381</v>
      </c>
      <c r="D69" s="27">
        <f t="shared" si="8"/>
        <v>845.7565221079052</v>
      </c>
      <c r="E69" s="8">
        <f t="shared" si="1"/>
        <v>4.6053401036572446</v>
      </c>
      <c r="F69" s="8">
        <f t="shared" si="2"/>
        <v>394.60534010365723</v>
      </c>
      <c r="G69" s="7">
        <f t="shared" si="10"/>
        <v>288.83177874361877</v>
      </c>
      <c r="H69" s="7">
        <f t="shared" si="5"/>
        <v>0.69857397708437929</v>
      </c>
      <c r="I69" s="7">
        <f t="shared" si="9"/>
        <v>0</v>
      </c>
    </row>
    <row r="70" spans="1:9" x14ac:dyDescent="0.2">
      <c r="A70" s="27">
        <f t="shared" si="7"/>
        <v>55</v>
      </c>
      <c r="B70" s="26">
        <f t="shared" si="4"/>
        <v>5690.807694084082</v>
      </c>
      <c r="C70" s="27">
        <f t="shared" si="0"/>
        <v>8.7024881085437578</v>
      </c>
      <c r="D70" s="27">
        <f t="shared" si="8"/>
        <v>854.43211587576855</v>
      </c>
      <c r="E70" s="8">
        <f t="shared" si="1"/>
        <v>4.6407253296488253</v>
      </c>
      <c r="F70" s="8">
        <f t="shared" si="2"/>
        <v>394.64072532964883</v>
      </c>
      <c r="G70" s="7">
        <f t="shared" si="10"/>
        <v>288.83825358890169</v>
      </c>
      <c r="H70" s="7">
        <f t="shared" si="5"/>
        <v>0.71152366765022634</v>
      </c>
      <c r="I70" s="7">
        <f t="shared" si="9"/>
        <v>0</v>
      </c>
    </row>
    <row r="71" spans="1:9" x14ac:dyDescent="0.2">
      <c r="A71" s="27">
        <f t="shared" si="7"/>
        <v>56</v>
      </c>
      <c r="B71" s="26">
        <f t="shared" si="4"/>
        <v>5708.4491979357435</v>
      </c>
      <c r="C71" s="27">
        <f t="shared" si="0"/>
        <v>8.729465821680245</v>
      </c>
      <c r="D71" s="27">
        <f t="shared" si="8"/>
        <v>863.13460398431232</v>
      </c>
      <c r="E71" s="8">
        <f t="shared" si="1"/>
        <v>4.676130123420764</v>
      </c>
      <c r="F71" s="8">
        <f t="shared" si="2"/>
        <v>394.67613012342076</v>
      </c>
      <c r="G71" s="7">
        <f t="shared" si="10"/>
        <v>288.84473157895945</v>
      </c>
      <c r="H71" s="7">
        <f t="shared" si="5"/>
        <v>0.72447964776574736</v>
      </c>
      <c r="I71" s="7">
        <f t="shared" si="9"/>
        <v>0</v>
      </c>
    </row>
    <row r="72" spans="1:9" x14ac:dyDescent="0.2">
      <c r="A72" s="27">
        <f t="shared" si="7"/>
        <v>57</v>
      </c>
      <c r="B72" s="26">
        <f t="shared" si="4"/>
        <v>5726.1453904493446</v>
      </c>
      <c r="C72" s="27">
        <f t="shared" si="0"/>
        <v>8.756527165727455</v>
      </c>
      <c r="D72" s="27">
        <f t="shared" si="8"/>
        <v>871.86406980599259</v>
      </c>
      <c r="E72" s="8">
        <f t="shared" si="1"/>
        <v>4.7115551274804277</v>
      </c>
      <c r="F72" s="8">
        <f t="shared" si="2"/>
        <v>394.71155512748044</v>
      </c>
      <c r="G72" s="7">
        <f t="shared" si="10"/>
        <v>288.85121283068503</v>
      </c>
      <c r="H72" s="7">
        <f t="shared" si="5"/>
        <v>0.73744215121689649</v>
      </c>
      <c r="I72" s="7">
        <f t="shared" si="9"/>
        <v>0</v>
      </c>
    </row>
    <row r="73" spans="1:9" x14ac:dyDescent="0.2">
      <c r="A73" s="27">
        <f t="shared" si="7"/>
        <v>58</v>
      </c>
      <c r="B73" s="26">
        <f t="shared" si="4"/>
        <v>5743.8964411597381</v>
      </c>
      <c r="C73" s="27">
        <f t="shared" si="0"/>
        <v>8.7836723999412101</v>
      </c>
      <c r="D73" s="27">
        <f t="shared" si="8"/>
        <v>880.62059697172003</v>
      </c>
      <c r="E73" s="8">
        <f t="shared" si="1"/>
        <v>4.7470009747053412</v>
      </c>
      <c r="F73" s="8">
        <f t="shared" si="2"/>
        <v>394.74700097470532</v>
      </c>
      <c r="G73" s="7">
        <f t="shared" si="10"/>
        <v>288.85769745917793</v>
      </c>
      <c r="H73" s="7">
        <f t="shared" si="5"/>
        <v>0.75041140820269447</v>
      </c>
      <c r="I73" s="7">
        <f t="shared" si="9"/>
        <v>0</v>
      </c>
    </row>
    <row r="74" spans="1:9" x14ac:dyDescent="0.2">
      <c r="A74" s="27">
        <f t="shared" si="7"/>
        <v>59</v>
      </c>
      <c r="B74" s="26">
        <f t="shared" si="4"/>
        <v>5761.7025201273336</v>
      </c>
      <c r="C74" s="27">
        <f t="shared" si="0"/>
        <v>8.8109017843810289</v>
      </c>
      <c r="D74" s="27">
        <f t="shared" si="8"/>
        <v>889.40426937166126</v>
      </c>
      <c r="E74" s="8">
        <f t="shared" si="1"/>
        <v>4.782468288619838</v>
      </c>
      <c r="F74" s="8">
        <f t="shared" si="2"/>
        <v>394.78246828861984</v>
      </c>
      <c r="G74" s="7">
        <f t="shared" si="10"/>
        <v>288.86418557779535</v>
      </c>
      <c r="H74" s="7">
        <f t="shared" si="5"/>
        <v>0.76338764543754678</v>
      </c>
      <c r="I74" s="7">
        <f t="shared" si="9"/>
        <v>0</v>
      </c>
    </row>
    <row r="75" spans="1:9" x14ac:dyDescent="0.2">
      <c r="A75" s="27">
        <f t="shared" si="7"/>
        <v>60</v>
      </c>
      <c r="B75" s="26">
        <f t="shared" si="4"/>
        <v>5779.5637979397288</v>
      </c>
      <c r="C75" s="27">
        <f t="shared" si="0"/>
        <v>8.8382155799126103</v>
      </c>
      <c r="D75" s="27">
        <f t="shared" si="8"/>
        <v>898.21517115604229</v>
      </c>
      <c r="E75" s="8">
        <f t="shared" si="1"/>
        <v>4.8179576836619216</v>
      </c>
      <c r="F75" s="8">
        <f t="shared" si="2"/>
        <v>394.81795768366192</v>
      </c>
      <c r="G75" s="7">
        <f t="shared" si="10"/>
        <v>288.8706772982012</v>
      </c>
      <c r="H75" s="7">
        <f t="shared" si="5"/>
        <v>0.77637108624924167</v>
      </c>
      <c r="I75" s="7">
        <f t="shared" si="9"/>
        <v>0</v>
      </c>
    </row>
    <row r="76" spans="1:9" x14ac:dyDescent="0.2">
      <c r="A76" s="27">
        <f t="shared" si="7"/>
        <v>61</v>
      </c>
      <c r="B76" s="26">
        <f t="shared" si="4"/>
        <v>5797.4804457133423</v>
      </c>
      <c r="C76" s="27">
        <f t="shared" si="0"/>
        <v>8.8656140482103396</v>
      </c>
      <c r="D76" s="27">
        <f t="shared" si="8"/>
        <v>907.05338673595486</v>
      </c>
      <c r="E76" s="8">
        <f t="shared" si="1"/>
        <v>4.8534697654407433</v>
      </c>
      <c r="F76" s="8">
        <f t="shared" si="2"/>
        <v>394.85346976544076</v>
      </c>
      <c r="G76" s="7">
        <f t="shared" si="10"/>
        <v>288.87717273041432</v>
      </c>
      <c r="H76" s="7">
        <f t="shared" si="5"/>
        <v>0.78936195067547033</v>
      </c>
      <c r="I76" s="7">
        <f t="shared" si="9"/>
        <v>0</v>
      </c>
    </row>
    <row r="77" spans="1:9" x14ac:dyDescent="0.2">
      <c r="A77" s="27">
        <f t="shared" si="7"/>
        <v>62</v>
      </c>
      <c r="B77" s="26">
        <f t="shared" si="4"/>
        <v>5815.4526350950546</v>
      </c>
      <c r="C77" s="27">
        <f t="shared" si="0"/>
        <v>8.8930974517597932</v>
      </c>
      <c r="D77" s="27">
        <f t="shared" si="8"/>
        <v>915.91900078416518</v>
      </c>
      <c r="E77" s="8">
        <f t="shared" si="1"/>
        <v>4.8890051309851046</v>
      </c>
      <c r="F77" s="8">
        <f t="shared" si="2"/>
        <v>394.88900513098508</v>
      </c>
      <c r="G77" s="7">
        <f t="shared" si="10"/>
        <v>288.88367198285425</v>
      </c>
      <c r="H77" s="7">
        <f t="shared" si="5"/>
        <v>0.80236045555534474</v>
      </c>
      <c r="I77" s="7">
        <f t="shared" si="9"/>
        <v>0</v>
      </c>
    </row>
    <row r="78" spans="1:9" x14ac:dyDescent="0.2">
      <c r="A78" s="27">
        <f t="shared" si="7"/>
        <v>63</v>
      </c>
      <c r="B78" s="26">
        <f t="shared" si="4"/>
        <v>5833.4805382638497</v>
      </c>
      <c r="C78" s="27">
        <f t="shared" si="0"/>
        <v>8.9206660538602502</v>
      </c>
      <c r="D78" s="27">
        <f t="shared" si="8"/>
        <v>924.81209823592496</v>
      </c>
      <c r="E78" s="8">
        <f t="shared" si="1"/>
        <v>4.9245643689833649</v>
      </c>
      <c r="F78" s="8">
        <f t="shared" si="2"/>
        <v>394.92456436898334</v>
      </c>
      <c r="G78" s="7">
        <f t="shared" si="10"/>
        <v>288.89017516238488</v>
      </c>
      <c r="H78" s="7">
        <f t="shared" si="5"/>
        <v>0.81536681461659555</v>
      </c>
      <c r="I78" s="7">
        <f t="shared" si="9"/>
        <v>0</v>
      </c>
    </row>
    <row r="79" spans="1:9" x14ac:dyDescent="0.2">
      <c r="A79" s="27">
        <f t="shared" si="7"/>
        <v>64</v>
      </c>
      <c r="B79" s="26">
        <f t="shared" si="4"/>
        <v>5851.5643279324686</v>
      </c>
      <c r="C79" s="27">
        <f t="shared" ref="C79:C142" si="11">B79*CO2_to_ppm</f>
        <v>8.9483201186272172</v>
      </c>
      <c r="D79" s="27">
        <f t="shared" si="8"/>
        <v>933.73276428978522</v>
      </c>
      <c r="E79" s="8">
        <f t="shared" ref="E79:E142" si="12">dSab_0*(D79/D$15)^Exponent</f>
        <v>4.9601480600151264</v>
      </c>
      <c r="F79" s="8">
        <f t="shared" ref="F79:F142" si="13">Sab_0+E79</f>
        <v>394.96014806001511</v>
      </c>
      <c r="G79" s="7">
        <f t="shared" si="10"/>
        <v>288.89668237435836</v>
      </c>
      <c r="H79" s="7">
        <f t="shared" si="5"/>
        <v>0.8283812385635656</v>
      </c>
      <c r="I79" s="7">
        <f t="shared" si="9"/>
        <v>0</v>
      </c>
    </row>
    <row r="80" spans="1:9" x14ac:dyDescent="0.2">
      <c r="A80" s="27">
        <f t="shared" si="7"/>
        <v>65</v>
      </c>
      <c r="B80" s="26">
        <f t="shared" ref="B80:B143" si="14">B79*Faktor</f>
        <v>5869.70417734906</v>
      </c>
      <c r="C80" s="27">
        <f t="shared" si="11"/>
        <v>8.9760599109949641</v>
      </c>
      <c r="D80" s="27">
        <f t="shared" si="8"/>
        <v>942.6810844084124</v>
      </c>
      <c r="E80" s="8">
        <f t="shared" si="12"/>
        <v>4.995756776775031</v>
      </c>
      <c r="F80" s="8">
        <f t="shared" si="13"/>
        <v>394.99575677677501</v>
      </c>
      <c r="G80" s="7">
        <f t="shared" si="10"/>
        <v>288.90319372265623</v>
      </c>
      <c r="H80" s="7">
        <f t="shared" ref="H80:H143" si="15">(G80-G$15)*Rueck</f>
        <v>0.8414039351592919</v>
      </c>
      <c r="I80" s="7">
        <f t="shared" ref="I80:I111" si="16">IF(H80&lt;1,0,IF(H79&lt;1,1,0))*A80</f>
        <v>0</v>
      </c>
    </row>
    <row r="81" spans="1:9" x14ac:dyDescent="0.2">
      <c r="A81" s="27">
        <f t="shared" ref="A81:A144" si="17">A80+1</f>
        <v>66</v>
      </c>
      <c r="B81" s="26">
        <f t="shared" si="14"/>
        <v>5887.900260298843</v>
      </c>
      <c r="C81" s="27">
        <f t="shared" si="11"/>
        <v>9.003885696719049</v>
      </c>
      <c r="D81" s="27">
        <f t="shared" ref="D81:D144" si="18">D80+C80</f>
        <v>951.65714431940739</v>
      </c>
      <c r="E81" s="8">
        <f t="shared" si="12"/>
        <v>5.0313910842889955</v>
      </c>
      <c r="F81" s="8">
        <f t="shared" si="13"/>
        <v>395.031391084289</v>
      </c>
      <c r="G81" s="7">
        <f t="shared" si="10"/>
        <v>288.90970930972844</v>
      </c>
      <c r="H81" s="7">
        <f t="shared" si="15"/>
        <v>0.85443510930372213</v>
      </c>
      <c r="I81" s="7">
        <f t="shared" si="16"/>
        <v>0</v>
      </c>
    </row>
    <row r="82" spans="1:9" x14ac:dyDescent="0.2">
      <c r="A82" s="27">
        <f t="shared" si="17"/>
        <v>67</v>
      </c>
      <c r="B82" s="26">
        <f t="shared" si="14"/>
        <v>5906.1527511057702</v>
      </c>
      <c r="C82" s="27">
        <f t="shared" si="11"/>
        <v>9.0317977423788793</v>
      </c>
      <c r="D82" s="27">
        <f t="shared" si="18"/>
        <v>960.66103001612646</v>
      </c>
      <c r="E82" s="8">
        <f t="shared" si="12"/>
        <v>5.067051540123221</v>
      </c>
      <c r="F82" s="8">
        <f t="shared" si="13"/>
        <v>395.0670515401232</v>
      </c>
      <c r="G82" s="7">
        <f t="shared" si="10"/>
        <v>288.91622923663328</v>
      </c>
      <c r="H82" s="7">
        <f t="shared" si="15"/>
        <v>0.8674749631134091</v>
      </c>
      <c r="I82" s="7">
        <f t="shared" si="16"/>
        <v>0</v>
      </c>
    </row>
    <row r="83" spans="1:9" x14ac:dyDescent="0.2">
      <c r="A83" s="27">
        <f t="shared" si="17"/>
        <v>68</v>
      </c>
      <c r="B83" s="26">
        <f t="shared" si="14"/>
        <v>5924.4618246341988</v>
      </c>
      <c r="C83" s="27">
        <f t="shared" si="11"/>
        <v>9.0597963153802556</v>
      </c>
      <c r="D83" s="27">
        <f t="shared" si="18"/>
        <v>969.69282775850536</v>
      </c>
      <c r="E83" s="8">
        <f t="shared" si="12"/>
        <v>5.1027386945862343</v>
      </c>
      <c r="F83" s="8">
        <f t="shared" si="13"/>
        <v>395.10273869458621</v>
      </c>
      <c r="G83" s="7">
        <f t="shared" si="10"/>
        <v>288.92275360307423</v>
      </c>
      <c r="H83" s="7">
        <f t="shared" si="15"/>
        <v>0.88052369599529356</v>
      </c>
      <c r="I83" s="7">
        <f t="shared" si="16"/>
        <v>0</v>
      </c>
    </row>
    <row r="84" spans="1:9" x14ac:dyDescent="0.2">
      <c r="A84" s="27">
        <f t="shared" si="17"/>
        <v>69</v>
      </c>
      <c r="B84" s="26">
        <f t="shared" si="14"/>
        <v>5942.8276562905658</v>
      </c>
      <c r="C84" s="27">
        <f t="shared" si="11"/>
        <v>9.0878816839579351</v>
      </c>
      <c r="D84" s="27">
        <f t="shared" si="18"/>
        <v>978.75262407388561</v>
      </c>
      <c r="E84" s="8">
        <f t="shared" si="12"/>
        <v>5.1384530909242825</v>
      </c>
      <c r="F84" s="8">
        <f t="shared" si="13"/>
        <v>395.13845309092426</v>
      </c>
      <c r="G84" s="7">
        <f t="shared" si="10"/>
        <v>288.92928250743603</v>
      </c>
      <c r="H84" s="7">
        <f t="shared" si="15"/>
        <v>0.8935815047188953</v>
      </c>
      <c r="I84" s="7">
        <f t="shared" si="16"/>
        <v>0</v>
      </c>
    </row>
    <row r="85" spans="1:9" x14ac:dyDescent="0.2">
      <c r="A85" s="27">
        <f t="shared" si="17"/>
        <v>70</v>
      </c>
      <c r="B85" s="26">
        <f t="shared" si="14"/>
        <v>5961.2504220250676</v>
      </c>
      <c r="C85" s="27">
        <f t="shared" si="11"/>
        <v>9.1160541171782068</v>
      </c>
      <c r="D85" s="27">
        <f t="shared" si="18"/>
        <v>987.84050575784352</v>
      </c>
      <c r="E85" s="8">
        <f t="shared" si="12"/>
        <v>5.1741952655103205</v>
      </c>
      <c r="F85" s="8">
        <f t="shared" si="13"/>
        <v>395.17419526551032</v>
      </c>
      <c r="G85" s="7">
        <f t="shared" si="10"/>
        <v>288.93581604681953</v>
      </c>
      <c r="H85" s="7">
        <f t="shared" si="15"/>
        <v>0.9066485834858895</v>
      </c>
      <c r="I85" s="7">
        <f t="shared" si="16"/>
        <v>0</v>
      </c>
    </row>
    <row r="86" spans="1:9" x14ac:dyDescent="0.2">
      <c r="A86" s="27">
        <f t="shared" si="17"/>
        <v>71</v>
      </c>
      <c r="B86" s="26">
        <f t="shared" si="14"/>
        <v>5979.7302983333457</v>
      </c>
      <c r="C86" s="27">
        <f t="shared" si="11"/>
        <v>9.1443138849414591</v>
      </c>
      <c r="D86" s="27">
        <f t="shared" si="18"/>
        <v>996.95655987502175</v>
      </c>
      <c r="E86" s="8">
        <f t="shared" si="12"/>
        <v>5.2099657480268755</v>
      </c>
      <c r="F86" s="8">
        <f t="shared" si="13"/>
        <v>395.20996574802689</v>
      </c>
      <c r="G86" s="7">
        <f t="shared" si="10"/>
        <v>288.94235431707534</v>
      </c>
      <c r="H86" s="7">
        <f t="shared" si="15"/>
        <v>0.91972512399752304</v>
      </c>
      <c r="I86" s="7">
        <f t="shared" si="16"/>
        <v>0</v>
      </c>
    </row>
    <row r="87" spans="1:9" x14ac:dyDescent="0.2">
      <c r="A87" s="27">
        <f t="shared" si="17"/>
        <v>72</v>
      </c>
      <c r="B87" s="26">
        <f t="shared" si="14"/>
        <v>5998.2674622581799</v>
      </c>
      <c r="C87" s="27">
        <f t="shared" si="11"/>
        <v>9.1726612579847799</v>
      </c>
      <c r="D87" s="27">
        <f t="shared" si="18"/>
        <v>1006.1008737599632</v>
      </c>
      <c r="E87" s="8">
        <f t="shared" si="12"/>
        <v>5.2457650616429978</v>
      </c>
      <c r="F87" s="8">
        <f t="shared" si="13"/>
        <v>395.245765061643</v>
      </c>
      <c r="G87" s="7">
        <f t="shared" si="10"/>
        <v>288.94889741283765</v>
      </c>
      <c r="H87" s="7">
        <f t="shared" si="15"/>
        <v>0.93281131552214447</v>
      </c>
      <c r="I87" s="7">
        <f t="shared" si="16"/>
        <v>0</v>
      </c>
    </row>
    <row r="88" spans="1:9" x14ac:dyDescent="0.2">
      <c r="A88" s="27">
        <f t="shared" si="17"/>
        <v>73</v>
      </c>
      <c r="B88" s="26">
        <f t="shared" si="14"/>
        <v>6016.8620913911809</v>
      </c>
      <c r="C88" s="27">
        <f t="shared" si="11"/>
        <v>9.2010965078845341</v>
      </c>
      <c r="D88" s="27">
        <f t="shared" si="18"/>
        <v>1015.273535017948</v>
      </c>
      <c r="E88" s="8">
        <f t="shared" si="12"/>
        <v>5.2815937231855701</v>
      </c>
      <c r="F88" s="8">
        <f t="shared" si="13"/>
        <v>395.28159372318555</v>
      </c>
      <c r="G88" s="7">
        <f t="shared" si="10"/>
        <v>288.9554454275542</v>
      </c>
      <c r="H88" s="7">
        <f t="shared" si="15"/>
        <v>0.94590734495523066</v>
      </c>
      <c r="I88" s="7">
        <f t="shared" si="16"/>
        <v>0</v>
      </c>
    </row>
    <row r="89" spans="1:9" x14ac:dyDescent="0.2">
      <c r="A89" s="27">
        <f t="shared" si="17"/>
        <v>74</v>
      </c>
      <c r="B89" s="26">
        <f t="shared" si="14"/>
        <v>6035.5143638744939</v>
      </c>
      <c r="C89" s="27">
        <f t="shared" si="11"/>
        <v>9.2296199070589751</v>
      </c>
      <c r="D89" s="27">
        <f t="shared" si="18"/>
        <v>1024.4746315258326</v>
      </c>
      <c r="E89" s="8">
        <f t="shared" si="12"/>
        <v>5.3174522433051568</v>
      </c>
      <c r="F89" s="8">
        <f t="shared" si="13"/>
        <v>395.31745224330518</v>
      </c>
      <c r="G89" s="7">
        <f t="shared" si="10"/>
        <v>288.96199845351845</v>
      </c>
      <c r="H89" s="7">
        <f t="shared" si="15"/>
        <v>0.95901339688373355</v>
      </c>
      <c r="I89" s="7">
        <f t="shared" si="16"/>
        <v>0</v>
      </c>
    </row>
    <row r="90" spans="1:9" x14ac:dyDescent="0.2">
      <c r="A90" s="27">
        <f t="shared" si="17"/>
        <v>75</v>
      </c>
      <c r="B90" s="26">
        <f t="shared" si="14"/>
        <v>6054.2244584025057</v>
      </c>
      <c r="C90" s="27">
        <f t="shared" si="11"/>
        <v>9.2582317287708591</v>
      </c>
      <c r="D90" s="27">
        <f t="shared" si="18"/>
        <v>1033.7042514328916</v>
      </c>
      <c r="E90" s="8">
        <f t="shared" si="12"/>
        <v>5.3533411266366491</v>
      </c>
      <c r="F90" s="8">
        <f t="shared" si="13"/>
        <v>395.35334112663662</v>
      </c>
      <c r="G90" s="7">
        <f t="shared" si="10"/>
        <v>288.9685565818985</v>
      </c>
      <c r="H90" s="7">
        <f t="shared" si="15"/>
        <v>0.97212965364383308</v>
      </c>
      <c r="I90" s="7">
        <f t="shared" si="16"/>
        <v>0</v>
      </c>
    </row>
    <row r="91" spans="1:9" x14ac:dyDescent="0.2">
      <c r="A91" s="27">
        <f t="shared" si="17"/>
        <v>76</v>
      </c>
      <c r="B91" s="26">
        <f t="shared" si="14"/>
        <v>6072.9925542235542</v>
      </c>
      <c r="C91" s="27">
        <f t="shared" si="11"/>
        <v>9.2869322471300499</v>
      </c>
      <c r="D91" s="27">
        <f t="shared" si="18"/>
        <v>1042.9624831616625</v>
      </c>
      <c r="E91" s="8">
        <f t="shared" si="12"/>
        <v>5.389260871954864</v>
      </c>
      <c r="F91" s="8">
        <f t="shared" si="13"/>
        <v>395.38926087195489</v>
      </c>
      <c r="G91" s="7">
        <f t="shared" si="10"/>
        <v>288.97511990276553</v>
      </c>
      <c r="H91" s="7">
        <f t="shared" si="15"/>
        <v>0.98525629537789428</v>
      </c>
      <c r="I91" s="7">
        <f t="shared" si="16"/>
        <v>0</v>
      </c>
    </row>
    <row r="92" spans="1:9" x14ac:dyDescent="0.2">
      <c r="A92" s="27">
        <f t="shared" si="17"/>
        <v>77</v>
      </c>
      <c r="B92" s="26">
        <f t="shared" si="14"/>
        <v>6091.8188311416479</v>
      </c>
      <c r="C92" s="27">
        <f t="shared" si="11"/>
        <v>9.3157217370961547</v>
      </c>
      <c r="D92" s="27">
        <f t="shared" si="18"/>
        <v>1052.2494154087926</v>
      </c>
      <c r="E92" s="8">
        <f t="shared" si="12"/>
        <v>5.4252119723253243</v>
      </c>
      <c r="F92" s="8">
        <f t="shared" si="13"/>
        <v>395.42521197232531</v>
      </c>
      <c r="G92" s="7">
        <f t="shared" si="10"/>
        <v>288.98168850512292</v>
      </c>
      <c r="H92" s="7">
        <f t="shared" si="15"/>
        <v>0.99839350009267491</v>
      </c>
      <c r="I92" s="7">
        <f t="shared" si="16"/>
        <v>0</v>
      </c>
    </row>
    <row r="93" spans="1:9" x14ac:dyDescent="0.2">
      <c r="A93" s="27">
        <f t="shared" si="17"/>
        <v>78</v>
      </c>
      <c r="B93" s="26">
        <f t="shared" si="14"/>
        <v>6110.7034695181874</v>
      </c>
      <c r="C93" s="27">
        <f t="shared" si="11"/>
        <v>9.3446004744811528</v>
      </c>
      <c r="D93" s="27">
        <f t="shared" si="18"/>
        <v>1061.5651371458887</v>
      </c>
      <c r="E93" s="8">
        <f t="shared" si="12"/>
        <v>5.461194915250374</v>
      </c>
      <c r="F93" s="8">
        <f t="shared" si="13"/>
        <v>395.46119491525036</v>
      </c>
      <c r="G93" s="7">
        <f t="shared" si="10"/>
        <v>288.98826247693211</v>
      </c>
      <c r="H93" s="7">
        <f t="shared" si="15"/>
        <v>1.011541443711053</v>
      </c>
      <c r="I93" s="7">
        <f t="shared" si="16"/>
        <v>78</v>
      </c>
    </row>
    <row r="94" spans="1:9" x14ac:dyDescent="0.2">
      <c r="A94" s="27">
        <f t="shared" si="17"/>
        <v>79</v>
      </c>
      <c r="B94" s="26">
        <f t="shared" si="14"/>
        <v>6129.6466502736948</v>
      </c>
      <c r="C94" s="27">
        <f t="shared" si="11"/>
        <v>9.3735687359520465</v>
      </c>
      <c r="D94" s="27">
        <f t="shared" si="18"/>
        <v>1070.9097376203699</v>
      </c>
      <c r="E94" s="8">
        <f t="shared" si="12"/>
        <v>5.4972101828108517</v>
      </c>
      <c r="F94" s="8">
        <f t="shared" si="13"/>
        <v>395.49721018281087</v>
      </c>
      <c r="G94" s="7">
        <f t="shared" si="10"/>
        <v>288.99484190513863</v>
      </c>
      <c r="H94" s="7">
        <f t="shared" si="15"/>
        <v>1.0247003001240955</v>
      </c>
      <c r="I94" s="7">
        <f t="shared" si="16"/>
        <v>0</v>
      </c>
    </row>
    <row r="95" spans="1:9" x14ac:dyDescent="0.2">
      <c r="A95" s="27">
        <f t="shared" si="17"/>
        <v>80</v>
      </c>
      <c r="B95" s="26">
        <f t="shared" si="14"/>
        <v>6148.6485548895444</v>
      </c>
      <c r="C95" s="27">
        <f t="shared" si="11"/>
        <v>9.4026267990335004</v>
      </c>
      <c r="D95" s="27">
        <f t="shared" si="18"/>
        <v>1080.2833063563219</v>
      </c>
      <c r="E95" s="8">
        <f t="shared" si="12"/>
        <v>5.533258251803411</v>
      </c>
      <c r="F95" s="8">
        <f t="shared" si="13"/>
        <v>395.53325825180343</v>
      </c>
      <c r="G95" s="7">
        <f t="shared" si="10"/>
        <v>289.00142687569905</v>
      </c>
      <c r="H95" s="7">
        <f t="shared" si="15"/>
        <v>1.0378702412449456</v>
      </c>
      <c r="I95" s="7">
        <f t="shared" si="16"/>
        <v>0</v>
      </c>
    </row>
    <row r="96" spans="1:9" x14ac:dyDescent="0.2">
      <c r="A96" s="27">
        <f t="shared" si="17"/>
        <v>81</v>
      </c>
      <c r="B96" s="26">
        <f t="shared" si="14"/>
        <v>6167.7093654097025</v>
      </c>
      <c r="C96" s="27">
        <f t="shared" si="11"/>
        <v>9.4317749421105042</v>
      </c>
      <c r="D96" s="27">
        <f t="shared" si="18"/>
        <v>1089.6859331553553</v>
      </c>
      <c r="E96" s="8">
        <f t="shared" si="12"/>
        <v>5.5693395938737487</v>
      </c>
      <c r="F96" s="8">
        <f t="shared" si="13"/>
        <v>395.56933959387374</v>
      </c>
      <c r="G96" s="7">
        <f t="shared" si="10"/>
        <v>289.00801747360384</v>
      </c>
      <c r="H96" s="7">
        <f t="shared" si="15"/>
        <v>1.0510514370545252</v>
      </c>
      <c r="I96" s="7">
        <f t="shared" si="16"/>
        <v>0</v>
      </c>
    </row>
    <row r="97" spans="1:9" x14ac:dyDescent="0.2">
      <c r="A97" s="27">
        <f t="shared" si="17"/>
        <v>82</v>
      </c>
      <c r="B97" s="26">
        <f t="shared" si="14"/>
        <v>6186.8292644424728</v>
      </c>
      <c r="C97" s="27">
        <f t="shared" si="11"/>
        <v>9.4610134444310479</v>
      </c>
      <c r="D97" s="27">
        <f t="shared" si="18"/>
        <v>1099.1177080974658</v>
      </c>
      <c r="E97" s="8">
        <f t="shared" si="12"/>
        <v>5.6054546756458059</v>
      </c>
      <c r="F97" s="8">
        <f t="shared" si="13"/>
        <v>395.60545467564583</v>
      </c>
      <c r="G97" s="7">
        <f t="shared" si="10"/>
        <v>289.01461378290179</v>
      </c>
      <c r="H97" s="7">
        <f t="shared" si="15"/>
        <v>1.0642440556504198</v>
      </c>
      <c r="I97" s="7">
        <f t="shared" si="16"/>
        <v>0</v>
      </c>
    </row>
    <row r="98" spans="1:9" x14ac:dyDescent="0.2">
      <c r="A98" s="27">
        <f t="shared" si="17"/>
        <v>83</v>
      </c>
      <c r="B98" s="26">
        <f t="shared" si="14"/>
        <v>6206.0084351622454</v>
      </c>
      <c r="C98" s="27">
        <f t="shared" si="11"/>
        <v>9.4903425861087847</v>
      </c>
      <c r="D98" s="27">
        <f t="shared" si="18"/>
        <v>1108.5787215418968</v>
      </c>
      <c r="E98" s="8">
        <f t="shared" si="12"/>
        <v>5.6416039588471394</v>
      </c>
      <c r="F98" s="8">
        <f t="shared" si="13"/>
        <v>395.64160395884716</v>
      </c>
      <c r="G98" s="7">
        <f t="shared" si="10"/>
        <v>289.02121588672424</v>
      </c>
      <c r="H98" s="7">
        <f t="shared" si="15"/>
        <v>1.0774482632953095</v>
      </c>
      <c r="I98" s="7">
        <f t="shared" si="16"/>
        <v>0</v>
      </c>
    </row>
    <row r="99" spans="1:9" x14ac:dyDescent="0.2">
      <c r="A99" s="27">
        <f t="shared" si="17"/>
        <v>84</v>
      </c>
      <c r="B99" s="26">
        <f t="shared" si="14"/>
        <v>6225.2470613112491</v>
      </c>
      <c r="C99" s="27">
        <f t="shared" si="11"/>
        <v>9.5197626481257238</v>
      </c>
      <c r="D99" s="27">
        <f t="shared" si="18"/>
        <v>1118.0690641280055</v>
      </c>
      <c r="E99" s="8">
        <f t="shared" si="12"/>
        <v>5.6777879004305838</v>
      </c>
      <c r="F99" s="8">
        <f t="shared" si="13"/>
        <v>395.67778790043059</v>
      </c>
      <c r="G99" s="7">
        <f t="shared" si="10"/>
        <v>289.02782386730576</v>
      </c>
      <c r="H99" s="7">
        <f t="shared" si="15"/>
        <v>1.0906642244583509</v>
      </c>
      <c r="I99" s="7">
        <f t="shared" si="16"/>
        <v>0</v>
      </c>
    </row>
    <row r="100" spans="1:9" x14ac:dyDescent="0.2">
      <c r="A100" s="27">
        <f t="shared" si="17"/>
        <v>85</v>
      </c>
      <c r="B100" s="26">
        <f t="shared" si="14"/>
        <v>6244.5453272013146</v>
      </c>
      <c r="C100" s="27">
        <f t="shared" si="11"/>
        <v>9.5492739123349146</v>
      </c>
      <c r="D100" s="27">
        <f t="shared" si="18"/>
        <v>1127.5888267761313</v>
      </c>
      <c r="E100" s="8">
        <f t="shared" si="12"/>
        <v>5.7140069526923583</v>
      </c>
      <c r="F100" s="8">
        <f t="shared" si="13"/>
        <v>395.71400695269233</v>
      </c>
      <c r="G100" s="7">
        <f t="shared" si="10"/>
        <v>289.03443780600713</v>
      </c>
      <c r="H100" s="7">
        <f t="shared" si="15"/>
        <v>1.1038921018611063</v>
      </c>
      <c r="I100" s="7">
        <f t="shared" si="16"/>
        <v>0</v>
      </c>
    </row>
    <row r="101" spans="1:9" x14ac:dyDescent="0.2">
      <c r="A101" s="27">
        <f t="shared" si="17"/>
        <v>86</v>
      </c>
      <c r="B101" s="26">
        <f t="shared" si="14"/>
        <v>6263.9034177156391</v>
      </c>
      <c r="C101" s="27">
        <f t="shared" si="11"/>
        <v>9.5788766614631538</v>
      </c>
      <c r="D101" s="27">
        <f t="shared" si="18"/>
        <v>1137.1381006884662</v>
      </c>
      <c r="E101" s="8">
        <f t="shared" si="12"/>
        <v>5.7502615633867062</v>
      </c>
      <c r="F101" s="8">
        <f t="shared" si="13"/>
        <v>395.75026156338669</v>
      </c>
      <c r="G101" s="7">
        <f t="shared" si="10"/>
        <v>289.04105778333644</v>
      </c>
      <c r="H101" s="7">
        <f t="shared" si="15"/>
        <v>1.117132056519722</v>
      </c>
      <c r="I101" s="7">
        <f t="shared" si="16"/>
        <v>0</v>
      </c>
    </row>
    <row r="102" spans="1:9" x14ac:dyDescent="0.2">
      <c r="A102" s="27">
        <f t="shared" si="17"/>
        <v>87</v>
      </c>
      <c r="B102" s="26">
        <f t="shared" si="14"/>
        <v>6283.3215183105585</v>
      </c>
      <c r="C102" s="27">
        <f t="shared" si="11"/>
        <v>9.6085711791136905</v>
      </c>
      <c r="D102" s="27">
        <f t="shared" si="18"/>
        <v>1146.7169773499295</v>
      </c>
      <c r="E102" s="8">
        <f t="shared" si="12"/>
        <v>5.7865521758372545</v>
      </c>
      <c r="F102" s="8">
        <f t="shared" si="13"/>
        <v>395.78655217583724</v>
      </c>
      <c r="G102" s="7">
        <f t="shared" si="10"/>
        <v>289.04768387896934</v>
      </c>
      <c r="H102" s="7">
        <f t="shared" si="15"/>
        <v>1.1303842477855142</v>
      </c>
      <c r="I102" s="7">
        <f t="shared" si="16"/>
        <v>0</v>
      </c>
    </row>
    <row r="103" spans="1:9" x14ac:dyDescent="0.2">
      <c r="A103" s="27">
        <f t="shared" si="17"/>
        <v>88</v>
      </c>
      <c r="B103" s="26">
        <f t="shared" si="14"/>
        <v>6302.7998150173216</v>
      </c>
      <c r="C103" s="27">
        <f t="shared" si="11"/>
        <v>9.638357749768943</v>
      </c>
      <c r="D103" s="27">
        <f t="shared" si="18"/>
        <v>1156.3255485290431</v>
      </c>
      <c r="E103" s="8">
        <f t="shared" si="12"/>
        <v>5.8228792290451352</v>
      </c>
      <c r="F103" s="8">
        <f t="shared" si="13"/>
        <v>395.82287922904516</v>
      </c>
      <c r="G103" s="7">
        <f t="shared" si="10"/>
        <v>289.05431617176941</v>
      </c>
      <c r="H103" s="7">
        <f t="shared" si="15"/>
        <v>1.1436488333856687</v>
      </c>
      <c r="I103" s="7">
        <f t="shared" si="16"/>
        <v>0</v>
      </c>
    </row>
    <row r="104" spans="1:9" x14ac:dyDescent="0.2">
      <c r="A104" s="27">
        <f t="shared" si="17"/>
        <v>89</v>
      </c>
      <c r="B104" s="26">
        <f t="shared" si="14"/>
        <v>6322.3384944438758</v>
      </c>
      <c r="C104" s="27">
        <f t="shared" si="11"/>
        <v>9.6682366587932282</v>
      </c>
      <c r="D104" s="27">
        <f t="shared" si="18"/>
        <v>1165.9639062788119</v>
      </c>
      <c r="E104" s="8">
        <f t="shared" si="12"/>
        <v>5.8592431577940483</v>
      </c>
      <c r="F104" s="8">
        <f t="shared" si="13"/>
        <v>395.85924315779403</v>
      </c>
      <c r="G104" s="7">
        <f t="shared" si="10"/>
        <v>289.0609547398069</v>
      </c>
      <c r="H104" s="7">
        <f t="shared" si="15"/>
        <v>1.1569259694606444</v>
      </c>
      <c r="I104" s="7">
        <f t="shared" si="16"/>
        <v>0</v>
      </c>
    </row>
    <row r="105" spans="1:9" x14ac:dyDescent="0.2">
      <c r="A105" s="27">
        <f t="shared" si="17"/>
        <v>90</v>
      </c>
      <c r="B105" s="26">
        <f t="shared" si="14"/>
        <v>6341.9377437766525</v>
      </c>
      <c r="C105" s="27">
        <f t="shared" si="11"/>
        <v>9.6982081924354873</v>
      </c>
      <c r="D105" s="27">
        <f t="shared" si="18"/>
        <v>1175.6321429376051</v>
      </c>
      <c r="E105" s="8">
        <f t="shared" si="12"/>
        <v>5.8956443927523408</v>
      </c>
      <c r="F105" s="8">
        <f t="shared" si="13"/>
        <v>395.89564439275233</v>
      </c>
      <c r="G105" s="7">
        <f t="shared" si="10"/>
        <v>289.06759966037822</v>
      </c>
      <c r="H105" s="7">
        <f t="shared" si="15"/>
        <v>1.1702158106032812</v>
      </c>
      <c r="I105" s="7">
        <f t="shared" si="16"/>
        <v>0</v>
      </c>
    </row>
    <row r="106" spans="1:9" x14ac:dyDescent="0.2">
      <c r="A106" s="27">
        <f t="shared" si="17"/>
        <v>91</v>
      </c>
      <c r="B106" s="26">
        <f t="shared" si="14"/>
        <v>6361.5977507823609</v>
      </c>
      <c r="C106" s="27">
        <f t="shared" si="11"/>
        <v>9.7282726378320383</v>
      </c>
      <c r="D106" s="27">
        <f t="shared" si="18"/>
        <v>1185.3303511300405</v>
      </c>
      <c r="E106" s="8">
        <f t="shared" si="12"/>
        <v>5.932083360572201</v>
      </c>
      <c r="F106" s="8">
        <f t="shared" si="13"/>
        <v>395.93208336057222</v>
      </c>
      <c r="G106" s="7">
        <f t="shared" si="10"/>
        <v>289.07425101002377</v>
      </c>
      <c r="H106" s="7">
        <f t="shared" si="15"/>
        <v>1.1835185098943839</v>
      </c>
      <c r="I106" s="7">
        <f t="shared" si="16"/>
        <v>0</v>
      </c>
    </row>
    <row r="107" spans="1:9" x14ac:dyDescent="0.2">
      <c r="A107" s="27">
        <f t="shared" si="17"/>
        <v>92</v>
      </c>
      <c r="B107" s="26">
        <f t="shared" si="14"/>
        <v>6381.3187038097867</v>
      </c>
      <c r="C107" s="27">
        <f t="shared" si="11"/>
        <v>9.7584302830093197</v>
      </c>
      <c r="D107" s="27">
        <f t="shared" si="18"/>
        <v>1195.0586237678726</v>
      </c>
      <c r="E107" s="8">
        <f t="shared" si="12"/>
        <v>5.9685604839860877</v>
      </c>
      <c r="F107" s="8">
        <f t="shared" si="13"/>
        <v>395.9685604839861</v>
      </c>
      <c r="G107" s="7">
        <f t="shared" si="10"/>
        <v>289.08090886454676</v>
      </c>
      <c r="H107" s="7">
        <f t="shared" si="15"/>
        <v>1.1968342189403529</v>
      </c>
      <c r="I107" s="7">
        <f t="shared" si="16"/>
        <v>0</v>
      </c>
    </row>
    <row r="108" spans="1:9" x14ac:dyDescent="0.2">
      <c r="A108" s="27">
        <f t="shared" si="17"/>
        <v>93</v>
      </c>
      <c r="B108" s="26">
        <f t="shared" si="14"/>
        <v>6401.1007917915977</v>
      </c>
      <c r="C108" s="27">
        <f t="shared" si="11"/>
        <v>9.7886814168866483</v>
      </c>
      <c r="D108" s="27">
        <f t="shared" si="18"/>
        <v>1204.817054050882</v>
      </c>
      <c r="E108" s="8">
        <f t="shared" si="12"/>
        <v>6.0050761819004865</v>
      </c>
      <c r="F108" s="8">
        <f t="shared" si="13"/>
        <v>396.00507618190051</v>
      </c>
      <c r="G108" s="7">
        <f t="shared" si="10"/>
        <v>289.08757329902875</v>
      </c>
      <c r="H108" s="7">
        <f t="shared" si="15"/>
        <v>1.2101630879043341</v>
      </c>
      <c r="I108" s="7">
        <f t="shared" si="16"/>
        <v>0</v>
      </c>
    </row>
    <row r="109" spans="1:9" x14ac:dyDescent="0.2">
      <c r="A109" s="27">
        <f t="shared" si="17"/>
        <v>94</v>
      </c>
      <c r="B109" s="26">
        <f t="shared" si="14"/>
        <v>6420.9442042461524</v>
      </c>
      <c r="C109" s="27">
        <f t="shared" si="11"/>
        <v>9.8190263292789979</v>
      </c>
      <c r="D109" s="27">
        <f t="shared" si="18"/>
        <v>1214.6057354677687</v>
      </c>
      <c r="E109" s="8">
        <f t="shared" si="12"/>
        <v>6.0416308694870651</v>
      </c>
      <c r="F109" s="8">
        <f t="shared" si="13"/>
        <v>396.04163086948705</v>
      </c>
      <c r="G109" s="7">
        <f t="shared" si="10"/>
        <v>289.09424438784839</v>
      </c>
      <c r="H109" s="7">
        <f t="shared" si="15"/>
        <v>1.223505265543622</v>
      </c>
      <c r="I109" s="7">
        <f t="shared" si="16"/>
        <v>0</v>
      </c>
    </row>
    <row r="110" spans="1:9" x14ac:dyDescent="0.2">
      <c r="A110" s="27">
        <f t="shared" si="17"/>
        <v>95</v>
      </c>
      <c r="B110" s="26">
        <f t="shared" si="14"/>
        <v>6440.8491312793158</v>
      </c>
      <c r="C110" s="27">
        <f t="shared" si="11"/>
        <v>9.849465310899765</v>
      </c>
      <c r="D110" s="27">
        <f t="shared" si="18"/>
        <v>1224.4247617970477</v>
      </c>
      <c r="E110" s="8">
        <f t="shared" si="12"/>
        <v>6.0782249582713375</v>
      </c>
      <c r="F110" s="8">
        <f t="shared" si="13"/>
        <v>396.07822495827133</v>
      </c>
      <c r="G110" s="7">
        <f t="shared" si="10"/>
        <v>289.10092220469619</v>
      </c>
      <c r="H110" s="7">
        <f t="shared" si="15"/>
        <v>1.2368608992392183</v>
      </c>
      <c r="I110" s="7">
        <f t="shared" si="16"/>
        <v>0</v>
      </c>
    </row>
    <row r="111" spans="1:9" x14ac:dyDescent="0.2">
      <c r="A111" s="27">
        <f t="shared" si="17"/>
        <v>96</v>
      </c>
      <c r="B111" s="26">
        <f t="shared" si="14"/>
        <v>6460.8157635862826</v>
      </c>
      <c r="C111" s="27">
        <f t="shared" si="11"/>
        <v>9.879998653363554</v>
      </c>
      <c r="D111" s="27">
        <f t="shared" si="18"/>
        <v>1234.2742271079476</v>
      </c>
      <c r="E111" s="8">
        <f t="shared" si="12"/>
        <v>6.1148588562189126</v>
      </c>
      <c r="F111" s="8">
        <f t="shared" si="13"/>
        <v>396.11485885621892</v>
      </c>
      <c r="G111" s="7">
        <f t="shared" si="10"/>
        <v>289.10760682259155</v>
      </c>
      <c r="H111" s="7">
        <f t="shared" si="15"/>
        <v>1.2502301350299376</v>
      </c>
      <c r="I111" s="7">
        <f t="shared" si="16"/>
        <v>0</v>
      </c>
    </row>
    <row r="112" spans="1:9" x14ac:dyDescent="0.2">
      <c r="A112" s="27">
        <f t="shared" si="17"/>
        <v>97</v>
      </c>
      <c r="B112" s="26">
        <f t="shared" si="14"/>
        <v>6480.8442924534011</v>
      </c>
      <c r="C112" s="27">
        <f t="shared" si="11"/>
        <v>9.9106266491889841</v>
      </c>
      <c r="D112" s="27">
        <f t="shared" si="18"/>
        <v>1244.1542257613112</v>
      </c>
      <c r="E112" s="8">
        <f t="shared" si="12"/>
        <v>6.1515329678194179</v>
      </c>
      <c r="F112" s="8">
        <f t="shared" si="13"/>
        <v>396.15153296781943</v>
      </c>
      <c r="G112" s="7">
        <f t="shared" si="10"/>
        <v>289.11429831389808</v>
      </c>
      <c r="H112" s="7">
        <f t="shared" si="15"/>
        <v>1.2636131176429899</v>
      </c>
      <c r="I112" s="7">
        <f t="shared" ref="I112:I136" si="19">IF(H112&lt;1,0,IF(H111&lt;1,1,0))*A112</f>
        <v>0</v>
      </c>
    </row>
    <row r="113" spans="1:9" x14ac:dyDescent="0.2">
      <c r="A113" s="27">
        <f t="shared" si="17"/>
        <v>98</v>
      </c>
      <c r="B113" s="26">
        <f t="shared" si="14"/>
        <v>6500.934909760007</v>
      </c>
      <c r="C113" s="27">
        <f t="shared" si="11"/>
        <v>9.9413495918014707</v>
      </c>
      <c r="D113" s="27">
        <f t="shared" si="18"/>
        <v>1254.0648524105002</v>
      </c>
      <c r="E113" s="8">
        <f t="shared" si="12"/>
        <v>6.1882476941681404</v>
      </c>
      <c r="F113" s="8">
        <f t="shared" si="13"/>
        <v>396.18824769416813</v>
      </c>
      <c r="G113" s="7">
        <f t="shared" si="10"/>
        <v>289.12099675033767</v>
      </c>
      <c r="H113" s="7">
        <f t="shared" si="15"/>
        <v>1.2770099905221741</v>
      </c>
      <c r="I113" s="7">
        <f t="shared" si="19"/>
        <v>0</v>
      </c>
    </row>
    <row r="114" spans="1:9" x14ac:dyDescent="0.2">
      <c r="A114" s="27">
        <f t="shared" si="17"/>
        <v>99</v>
      </c>
      <c r="B114" s="26">
        <f t="shared" si="14"/>
        <v>6521.0878079802633</v>
      </c>
      <c r="C114" s="27">
        <f t="shared" si="11"/>
        <v>9.9721677755360556</v>
      </c>
      <c r="D114" s="27">
        <f t="shared" si="18"/>
        <v>1264.0062020023017</v>
      </c>
      <c r="E114" s="8">
        <f t="shared" si="12"/>
        <v>6.2250034330455257</v>
      </c>
      <c r="F114" s="8">
        <f t="shared" si="13"/>
        <v>396.22500343304552</v>
      </c>
      <c r="G114" s="7">
        <f t="shared" si="10"/>
        <v>289.12770220300689</v>
      </c>
      <c r="H114" s="7">
        <f t="shared" si="15"/>
        <v>1.2904208958606205</v>
      </c>
      <c r="I114" s="7">
        <f t="shared" si="19"/>
        <v>0</v>
      </c>
    </row>
    <row r="115" spans="1:9" x14ac:dyDescent="0.2">
      <c r="A115" s="27">
        <f t="shared" si="17"/>
        <v>100</v>
      </c>
      <c r="B115" s="26">
        <f t="shared" si="14"/>
        <v>6541.3031801850029</v>
      </c>
      <c r="C115" s="27">
        <f t="shared" si="11"/>
        <v>10.003081495640219</v>
      </c>
      <c r="D115" s="27">
        <f t="shared" si="18"/>
        <v>1273.9783697778378</v>
      </c>
      <c r="E115" s="8">
        <f t="shared" si="12"/>
        <v>6.261800578994535</v>
      </c>
      <c r="F115" s="8">
        <f t="shared" si="13"/>
        <v>396.26180057899455</v>
      </c>
      <c r="G115" s="7">
        <f t="shared" si="10"/>
        <v>289.13441474238937</v>
      </c>
      <c r="H115" s="7">
        <f t="shared" si="15"/>
        <v>1.3038459746255739</v>
      </c>
      <c r="I115" s="7">
        <f t="shared" si="19"/>
        <v>0</v>
      </c>
    </row>
    <row r="116" spans="1:9" x14ac:dyDescent="0.2">
      <c r="A116" s="27">
        <f t="shared" si="17"/>
        <v>101</v>
      </c>
      <c r="B116" s="26">
        <f t="shared" si="14"/>
        <v>6561.5812200435776</v>
      </c>
      <c r="C116" s="27">
        <f t="shared" si="11"/>
        <v>10.034091048276704</v>
      </c>
      <c r="D116" s="27">
        <f t="shared" si="18"/>
        <v>1283.9814512734779</v>
      </c>
      <c r="E116" s="8">
        <f t="shared" si="12"/>
        <v>6.2986395233959769</v>
      </c>
      <c r="F116" s="8">
        <f t="shared" si="13"/>
        <v>396.29863952339599</v>
      </c>
      <c r="G116" s="7">
        <f t="shared" si="10"/>
        <v>289.14113443837152</v>
      </c>
      <c r="H116" s="7">
        <f t="shared" si="15"/>
        <v>1.3172853665898856</v>
      </c>
      <c r="I116" s="7">
        <f t="shared" si="19"/>
        <v>0</v>
      </c>
    </row>
    <row r="117" spans="1:9" x14ac:dyDescent="0.2">
      <c r="A117" s="27">
        <f t="shared" si="17"/>
        <v>102</v>
      </c>
      <c r="B117" s="26">
        <f t="shared" si="14"/>
        <v>6581.9221218257135</v>
      </c>
      <c r="C117" s="27">
        <f t="shared" si="11"/>
        <v>10.065196730526363</v>
      </c>
      <c r="D117" s="27">
        <f t="shared" si="18"/>
        <v>1294.0155423217545</v>
      </c>
      <c r="E117" s="8">
        <f t="shared" si="12"/>
        <v>6.3355206545418659</v>
      </c>
      <c r="F117" s="8">
        <f t="shared" si="13"/>
        <v>396.33552065454188</v>
      </c>
      <c r="G117" s="7">
        <f t="shared" si="10"/>
        <v>289.14786136025424</v>
      </c>
      <c r="H117" s="7">
        <f t="shared" si="15"/>
        <v>1.3307392103553184</v>
      </c>
      <c r="I117" s="7">
        <f t="shared" si="19"/>
        <v>0</v>
      </c>
    </row>
    <row r="118" spans="1:9" x14ac:dyDescent="0.2">
      <c r="A118" s="27">
        <f t="shared" si="17"/>
        <v>103</v>
      </c>
      <c r="B118" s="26">
        <f t="shared" si="14"/>
        <v>6602.3260804033735</v>
      </c>
      <c r="C118" s="27">
        <f t="shared" si="11"/>
        <v>10.096398840390995</v>
      </c>
      <c r="D118" s="27">
        <f t="shared" si="18"/>
        <v>1304.0807390522809</v>
      </c>
      <c r="E118" s="8">
        <f t="shared" si="12"/>
        <v>6.3724443577068746</v>
      </c>
      <c r="F118" s="8">
        <f t="shared" si="13"/>
        <v>396.37244435770685</v>
      </c>
      <c r="G118" s="7">
        <f t="shared" si="10"/>
        <v>289.1545955767678</v>
      </c>
      <c r="H118" s="7">
        <f t="shared" si="15"/>
        <v>1.3442076433824468</v>
      </c>
      <c r="I118" s="7">
        <f t="shared" si="19"/>
        <v>0</v>
      </c>
    </row>
    <row r="119" spans="1:9" x14ac:dyDescent="0.2">
      <c r="A119" s="27">
        <f t="shared" si="17"/>
        <v>104</v>
      </c>
      <c r="B119" s="26">
        <f t="shared" si="14"/>
        <v>6622.7932912526248</v>
      </c>
      <c r="C119" s="27">
        <f t="shared" si="11"/>
        <v>10.12769767679621</v>
      </c>
      <c r="D119" s="27">
        <f t="shared" si="18"/>
        <v>1314.1771378926719</v>
      </c>
      <c r="E119" s="8">
        <f t="shared" si="12"/>
        <v>6.4094110152179216</v>
      </c>
      <c r="F119" s="8">
        <f t="shared" si="13"/>
        <v>396.40941101521793</v>
      </c>
      <c r="G119" s="7">
        <f t="shared" si="10"/>
        <v>289.16133715608385</v>
      </c>
      <c r="H119" s="7">
        <f t="shared" si="15"/>
        <v>1.3576908020145311</v>
      </c>
      <c r="I119" s="7">
        <f t="shared" si="19"/>
        <v>0</v>
      </c>
    </row>
    <row r="120" spans="1:9" x14ac:dyDescent="0.2">
      <c r="A120" s="27">
        <f t="shared" si="17"/>
        <v>105</v>
      </c>
      <c r="B120" s="26">
        <f t="shared" si="14"/>
        <v>6643.3239504555086</v>
      </c>
      <c r="C120" s="27">
        <f t="shared" si="11"/>
        <v>10.159093539594277</v>
      </c>
      <c r="D120" s="27">
        <f t="shared" si="18"/>
        <v>1324.3048355694682</v>
      </c>
      <c r="E120" s="8">
        <f t="shared" si="12"/>
        <v>6.4464210065219927</v>
      </c>
      <c r="F120" s="8">
        <f t="shared" si="13"/>
        <v>396.44642100652197</v>
      </c>
      <c r="G120" s="7">
        <f t="shared" si="10"/>
        <v>289.16808616582762</v>
      </c>
      <c r="H120" s="7">
        <f t="shared" si="15"/>
        <v>1.3711888215020736</v>
      </c>
      <c r="I120" s="7">
        <f t="shared" si="19"/>
        <v>0</v>
      </c>
    </row>
    <row r="121" spans="1:9" x14ac:dyDescent="0.2">
      <c r="A121" s="27">
        <f t="shared" si="17"/>
        <v>106</v>
      </c>
      <c r="B121" s="26">
        <f t="shared" si="14"/>
        <v>6663.9182547019209</v>
      </c>
      <c r="C121" s="27">
        <f t="shared" si="11"/>
        <v>10.19058672956702</v>
      </c>
      <c r="D121" s="27">
        <f t="shared" si="18"/>
        <v>1334.4639291090625</v>
      </c>
      <c r="E121" s="8">
        <f t="shared" si="12"/>
        <v>6.4834747082522108</v>
      </c>
      <c r="F121" s="8">
        <f t="shared" si="13"/>
        <v>396.48347470825223</v>
      </c>
      <c r="G121" s="7">
        <f t="shared" si="10"/>
        <v>289.17484267309044</v>
      </c>
      <c r="H121" s="7">
        <f t="shared" si="15"/>
        <v>1.3847018360277161</v>
      </c>
      <c r="I121" s="7">
        <f t="shared" si="19"/>
        <v>0</v>
      </c>
    </row>
    <row r="122" spans="1:9" x14ac:dyDescent="0.2">
      <c r="A122" s="27">
        <f t="shared" si="17"/>
        <v>107</v>
      </c>
      <c r="B122" s="26">
        <f t="shared" si="14"/>
        <v>6684.5764012914979</v>
      </c>
      <c r="C122" s="27">
        <f t="shared" si="11"/>
        <v>10.222177548428681</v>
      </c>
      <c r="D122" s="27">
        <f t="shared" si="18"/>
        <v>1344.6545158386295</v>
      </c>
      <c r="E122" s="8">
        <f t="shared" si="12"/>
        <v>6.5205724942922423</v>
      </c>
      <c r="F122" s="8">
        <f t="shared" si="13"/>
        <v>396.52057249429225</v>
      </c>
      <c r="G122" s="7">
        <f t="shared" si="10"/>
        <v>289.18160674444215</v>
      </c>
      <c r="H122" s="7">
        <f t="shared" si="15"/>
        <v>1.3982299787311376</v>
      </c>
      <c r="I122" s="7">
        <f t="shared" si="19"/>
        <v>0</v>
      </c>
    </row>
    <row r="123" spans="1:9" x14ac:dyDescent="0.2">
      <c r="A123" s="27">
        <f t="shared" si="17"/>
        <v>108</v>
      </c>
      <c r="B123" s="26">
        <f t="shared" si="14"/>
        <v>6705.2985881355025</v>
      </c>
      <c r="C123" s="27">
        <f t="shared" si="11"/>
        <v>10.253866298828811</v>
      </c>
      <c r="D123" s="27">
        <f t="shared" si="18"/>
        <v>1354.8766933870581</v>
      </c>
      <c r="E123" s="8">
        <f t="shared" si="12"/>
        <v>6.5577147358390766</v>
      </c>
      <c r="F123" s="8">
        <f t="shared" si="13"/>
        <v>396.55771473583906</v>
      </c>
      <c r="G123" s="7">
        <f t="shared" si="10"/>
        <v>289.18837844594191</v>
      </c>
      <c r="H123" s="7">
        <f t="shared" si="15"/>
        <v>1.4117733817306544</v>
      </c>
      <c r="I123" s="7">
        <f t="shared" si="19"/>
        <v>0</v>
      </c>
    </row>
    <row r="124" spans="1:9" x14ac:dyDescent="0.2">
      <c r="A124" s="27">
        <f t="shared" si="17"/>
        <v>109</v>
      </c>
      <c r="B124" s="26">
        <f t="shared" si="14"/>
        <v>6726.0850137587231</v>
      </c>
      <c r="C124" s="27">
        <f t="shared" si="11"/>
        <v>10.285653284355181</v>
      </c>
      <c r="D124" s="27">
        <f t="shared" si="18"/>
        <v>1365.130559685887</v>
      </c>
      <c r="E124" s="8">
        <f t="shared" si="12"/>
        <v>6.5949018014642187</v>
      </c>
      <c r="F124" s="8">
        <f t="shared" si="13"/>
        <v>396.59490180146423</v>
      </c>
      <c r="G124" s="7">
        <f t="shared" si="10"/>
        <v>289.19515784314967</v>
      </c>
      <c r="H124" s="7">
        <f t="shared" si="15"/>
        <v>1.4253321761461848</v>
      </c>
      <c r="I124" s="7">
        <f t="shared" si="19"/>
        <v>0</v>
      </c>
    </row>
    <row r="125" spans="1:9" x14ac:dyDescent="0.2">
      <c r="A125" s="27">
        <f t="shared" si="17"/>
        <v>110</v>
      </c>
      <c r="B125" s="26">
        <f t="shared" si="14"/>
        <v>6746.9358773013755</v>
      </c>
      <c r="C125" s="27">
        <f t="shared" si="11"/>
        <v>10.317538809536682</v>
      </c>
      <c r="D125" s="27">
        <f t="shared" si="18"/>
        <v>1375.4162129702422</v>
      </c>
      <c r="E125" s="8">
        <f t="shared" si="12"/>
        <v>6.6321340571733796</v>
      </c>
      <c r="F125" s="8">
        <f t="shared" si="13"/>
        <v>396.6321340571734</v>
      </c>
      <c r="G125" s="7">
        <f t="shared" si="10"/>
        <v>289.20194500113706</v>
      </c>
      <c r="H125" s="7">
        <f t="shared" si="15"/>
        <v>1.4389064921209638</v>
      </c>
      <c r="I125" s="7">
        <f t="shared" si="19"/>
        <v>0</v>
      </c>
    </row>
    <row r="126" spans="1:9" x14ac:dyDescent="0.2">
      <c r="A126" s="27">
        <f t="shared" si="17"/>
        <v>111</v>
      </c>
      <c r="B126" s="26">
        <f t="shared" si="14"/>
        <v>6767.8513785210107</v>
      </c>
      <c r="C126" s="27">
        <f t="shared" si="11"/>
        <v>10.349523179846248</v>
      </c>
      <c r="D126" s="27">
        <f t="shared" si="18"/>
        <v>1385.7337517797789</v>
      </c>
      <c r="E126" s="8">
        <f t="shared" si="12"/>
        <v>6.6694118664646664</v>
      </c>
      <c r="F126" s="8">
        <f t="shared" si="13"/>
        <v>396.66941186646466</v>
      </c>
      <c r="G126" s="7">
        <f t="shared" si="10"/>
        <v>289.20873998449889</v>
      </c>
      <c r="H126" s="7">
        <f t="shared" si="15"/>
        <v>1.452496458844621</v>
      </c>
      <c r="I126" s="7">
        <f t="shared" si="19"/>
        <v>0</v>
      </c>
    </row>
    <row r="127" spans="1:9" x14ac:dyDescent="0.2">
      <c r="A127" s="27">
        <f t="shared" si="17"/>
        <v>112</v>
      </c>
      <c r="B127" s="26">
        <f t="shared" si="14"/>
        <v>6788.8317177944264</v>
      </c>
      <c r="C127" s="27">
        <f t="shared" si="11"/>
        <v>10.381606701703772</v>
      </c>
      <c r="D127" s="27">
        <f t="shared" si="18"/>
        <v>1396.0832749596252</v>
      </c>
      <c r="E127" s="8">
        <f t="shared" si="12"/>
        <v>6.7067355903853594</v>
      </c>
      <c r="F127" s="8">
        <f t="shared" si="13"/>
        <v>396.70673559038534</v>
      </c>
      <c r="G127" s="7">
        <f t="shared" si="10"/>
        <v>289.21554285736261</v>
      </c>
      <c r="H127" s="7">
        <f t="shared" si="15"/>
        <v>1.4661022045720529</v>
      </c>
      <c r="I127" s="7">
        <f t="shared" si="19"/>
        <v>0</v>
      </c>
    </row>
    <row r="128" spans="1:9" x14ac:dyDescent="0.2">
      <c r="A128" s="27">
        <f t="shared" si="17"/>
        <v>113</v>
      </c>
      <c r="B128" s="26">
        <f t="shared" si="14"/>
        <v>6809.8770961195896</v>
      </c>
      <c r="C128" s="27">
        <f t="shared" si="11"/>
        <v>10.413789682479054</v>
      </c>
      <c r="D128" s="27">
        <f t="shared" si="18"/>
        <v>1406.4648816613289</v>
      </c>
      <c r="E128" s="8">
        <f t="shared" si="12"/>
        <v>6.7441055875872875</v>
      </c>
      <c r="F128" s="8">
        <f t="shared" si="13"/>
        <v>396.74410558758728</v>
      </c>
      <c r="G128" s="7">
        <f t="shared" si="10"/>
        <v>289.22235368339892</v>
      </c>
      <c r="H128" s="7">
        <f t="shared" si="15"/>
        <v>1.4797238566446822</v>
      </c>
      <c r="I128" s="7">
        <f t="shared" si="19"/>
        <v>0</v>
      </c>
    </row>
    <row r="129" spans="1:9" x14ac:dyDescent="0.2">
      <c r="A129" s="27">
        <f t="shared" si="17"/>
        <v>114</v>
      </c>
      <c r="B129" s="26">
        <f t="shared" si="14"/>
        <v>6830.9877151175615</v>
      </c>
      <c r="C129" s="27">
        <f t="shared" si="11"/>
        <v>10.446072430494741</v>
      </c>
      <c r="D129" s="27">
        <f t="shared" si="18"/>
        <v>1416.878671343808</v>
      </c>
      <c r="E129" s="8">
        <f t="shared" si="12"/>
        <v>6.7815222143808622</v>
      </c>
      <c r="F129" s="8">
        <f t="shared" si="13"/>
        <v>396.78152221438086</v>
      </c>
      <c r="G129" s="7">
        <f t="shared" si="10"/>
        <v>289.22917252583159</v>
      </c>
      <c r="H129" s="7">
        <f t="shared" si="15"/>
        <v>1.4933615415100121</v>
      </c>
      <c r="I129" s="7">
        <f t="shared" si="19"/>
        <v>0</v>
      </c>
    </row>
    <row r="130" spans="1:9" x14ac:dyDescent="0.2">
      <c r="A130" s="27">
        <f t="shared" si="17"/>
        <v>115</v>
      </c>
      <c r="B130" s="26">
        <f t="shared" si="14"/>
        <v>6852.1637770344269</v>
      </c>
      <c r="C130" s="27">
        <f t="shared" si="11"/>
        <v>10.478455255029276</v>
      </c>
      <c r="D130" s="27">
        <f t="shared" si="18"/>
        <v>1427.3247437743028</v>
      </c>
      <c r="E130" s="8">
        <f t="shared" si="12"/>
        <v>6.8189858247878057</v>
      </c>
      <c r="F130" s="8">
        <f t="shared" si="13"/>
        <v>396.81898582478783</v>
      </c>
      <c r="G130" s="7">
        <f t="shared" ref="G130:G193" si="20">(F130/sigma)^0.25</f>
        <v>289.2359994474478</v>
      </c>
      <c r="H130" s="7">
        <f t="shared" si="15"/>
        <v>1.5070153847424308</v>
      </c>
      <c r="I130" s="7">
        <f t="shared" si="19"/>
        <v>0</v>
      </c>
    </row>
    <row r="131" spans="1:9" x14ac:dyDescent="0.2">
      <c r="A131" s="27">
        <f t="shared" si="17"/>
        <v>116</v>
      </c>
      <c r="B131" s="26">
        <f t="shared" si="14"/>
        <v>6873.4054847432344</v>
      </c>
      <c r="C131" s="27">
        <f t="shared" si="11"/>
        <v>10.510938466319868</v>
      </c>
      <c r="D131" s="27">
        <f t="shared" si="18"/>
        <v>1437.8031990293321</v>
      </c>
      <c r="E131" s="8">
        <f t="shared" si="12"/>
        <v>6.8564967705926154</v>
      </c>
      <c r="F131" s="8">
        <f t="shared" si="13"/>
        <v>396.85649677059263</v>
      </c>
      <c r="G131" s="7">
        <f t="shared" si="20"/>
        <v>289.24283451060666</v>
      </c>
      <c r="H131" s="7">
        <f t="shared" si="15"/>
        <v>1.5206855110601509</v>
      </c>
      <c r="I131" s="7">
        <f t="shared" si="19"/>
        <v>0</v>
      </c>
    </row>
    <row r="132" spans="1:9" x14ac:dyDescent="0.2">
      <c r="A132" s="27">
        <f t="shared" si="17"/>
        <v>117</v>
      </c>
      <c r="B132" s="26">
        <f t="shared" si="14"/>
        <v>6894.7130417459393</v>
      </c>
      <c r="C132" s="27">
        <f t="shared" si="11"/>
        <v>10.543522375565461</v>
      </c>
      <c r="D132" s="27">
        <f t="shared" si="18"/>
        <v>1448.3141374956519</v>
      </c>
      <c r="E132" s="8">
        <f t="shared" si="12"/>
        <v>6.8940554013927899</v>
      </c>
      <c r="F132" s="8">
        <f t="shared" si="13"/>
        <v>396.89405540139279</v>
      </c>
      <c r="G132" s="7">
        <f t="shared" si="20"/>
        <v>289.24967777724925</v>
      </c>
      <c r="H132" s="7">
        <f t="shared" si="15"/>
        <v>1.5343720443453321</v>
      </c>
      <c r="I132" s="7">
        <f t="shared" si="19"/>
        <v>0</v>
      </c>
    </row>
    <row r="133" spans="1:9" x14ac:dyDescent="0.2">
      <c r="A133" s="27">
        <f t="shared" si="17"/>
        <v>118</v>
      </c>
      <c r="B133" s="26">
        <f t="shared" si="14"/>
        <v>6916.0866521753524</v>
      </c>
      <c r="C133" s="27">
        <f t="shared" si="11"/>
        <v>10.576207294929715</v>
      </c>
      <c r="D133" s="27">
        <f t="shared" si="18"/>
        <v>1458.8576598712175</v>
      </c>
      <c r="E133" s="8">
        <f t="shared" si="12"/>
        <v>6.9316620646478793</v>
      </c>
      <c r="F133" s="8">
        <f t="shared" si="13"/>
        <v>396.93166206464787</v>
      </c>
      <c r="G133" s="7">
        <f t="shared" si="20"/>
        <v>289.25652930890709</v>
      </c>
      <c r="H133" s="7">
        <f t="shared" si="15"/>
        <v>1.5480751076610204</v>
      </c>
      <c r="I133" s="7">
        <f t="shared" si="19"/>
        <v>0</v>
      </c>
    </row>
    <row r="134" spans="1:9" x14ac:dyDescent="0.2">
      <c r="A134" s="27">
        <f t="shared" si="17"/>
        <v>119</v>
      </c>
      <c r="B134" s="26">
        <f t="shared" si="14"/>
        <v>6937.526520797097</v>
      </c>
      <c r="C134" s="27">
        <f t="shared" si="11"/>
        <v>10.608993537543999</v>
      </c>
      <c r="D134" s="27">
        <f t="shared" si="18"/>
        <v>1469.4338671661471</v>
      </c>
      <c r="E134" s="8">
        <f t="shared" si="12"/>
        <v>6.9693171057273648</v>
      </c>
      <c r="F134" s="8">
        <f t="shared" si="13"/>
        <v>396.96931710572738</v>
      </c>
      <c r="G134" s="7">
        <f t="shared" si="20"/>
        <v>289.26338916671142</v>
      </c>
      <c r="H134" s="7">
        <f t="shared" si="15"/>
        <v>1.561794823269679</v>
      </c>
      <c r="I134" s="7">
        <f t="shared" si="19"/>
        <v>0</v>
      </c>
    </row>
    <row r="135" spans="1:9" x14ac:dyDescent="0.2">
      <c r="A135" s="27">
        <f t="shared" si="17"/>
        <v>120</v>
      </c>
      <c r="B135" s="26">
        <f t="shared" si="14"/>
        <v>6959.0328530115685</v>
      </c>
      <c r="C135" s="27">
        <f t="shared" si="11"/>
        <v>10.641881417510385</v>
      </c>
      <c r="D135" s="27">
        <f t="shared" si="18"/>
        <v>1480.0428607036911</v>
      </c>
      <c r="E135" s="8">
        <f t="shared" si="12"/>
        <v>7.0070208679574142</v>
      </c>
      <c r="F135" s="8">
        <f t="shared" si="13"/>
        <v>397.00702086795741</v>
      </c>
      <c r="G135" s="7">
        <f t="shared" si="20"/>
        <v>289.27025741140096</v>
      </c>
      <c r="H135" s="7">
        <f t="shared" si="15"/>
        <v>1.5755313126487636</v>
      </c>
      <c r="I135" s="7">
        <f t="shared" si="19"/>
        <v>0</v>
      </c>
    </row>
    <row r="136" spans="1:9" x14ac:dyDescent="0.2">
      <c r="A136" s="27">
        <f t="shared" si="17"/>
        <v>121</v>
      </c>
      <c r="B136" s="26">
        <f t="shared" si="14"/>
        <v>6980.6058548559049</v>
      </c>
      <c r="C136" s="27">
        <f t="shared" si="11"/>
        <v>10.674871249904669</v>
      </c>
      <c r="D136" s="27">
        <f t="shared" si="18"/>
        <v>1490.6847421212015</v>
      </c>
      <c r="E136" s="8">
        <f t="shared" si="12"/>
        <v>7.0447736926665696</v>
      </c>
      <c r="F136" s="8">
        <f t="shared" si="13"/>
        <v>397.04477369266658</v>
      </c>
      <c r="G136" s="7">
        <f t="shared" si="20"/>
        <v>289.27713410333183</v>
      </c>
      <c r="H136" s="7">
        <f t="shared" si="15"/>
        <v>1.5892846965105036</v>
      </c>
      <c r="I136" s="7">
        <f t="shared" si="19"/>
        <v>0</v>
      </c>
    </row>
    <row r="137" spans="1:9" x14ac:dyDescent="0.2">
      <c r="A137" s="27">
        <f t="shared" si="17"/>
        <v>122</v>
      </c>
      <c r="B137" s="26">
        <f t="shared" si="14"/>
        <v>7002.2457330059588</v>
      </c>
      <c r="C137" s="27">
        <f t="shared" si="11"/>
        <v>10.707963350779375</v>
      </c>
      <c r="D137" s="27">
        <f t="shared" si="18"/>
        <v>1501.3596133711062</v>
      </c>
      <c r="E137" s="8">
        <f t="shared" si="12"/>
        <v>7.0825759192303428</v>
      </c>
      <c r="F137" s="8">
        <f t="shared" si="13"/>
        <v>397.08257591923035</v>
      </c>
      <c r="G137" s="7">
        <f t="shared" si="20"/>
        <v>289.28401930248407</v>
      </c>
      <c r="H137" s="7">
        <f t="shared" si="15"/>
        <v>1.6030550948149767</v>
      </c>
      <c r="I137" s="7">
        <f t="shared" ref="I137:I200" si="21">IF(H137&lt;1,0,IF(H136&lt;1,1,0))*A137</f>
        <v>0</v>
      </c>
    </row>
    <row r="138" spans="1:9" x14ac:dyDescent="0.2">
      <c r="A138" s="27">
        <f t="shared" si="17"/>
        <v>123</v>
      </c>
      <c r="B138" s="26">
        <f t="shared" si="14"/>
        <v>7023.9526947782779</v>
      </c>
      <c r="C138" s="27">
        <f t="shared" si="11"/>
        <v>10.741158037166791</v>
      </c>
      <c r="D138" s="27">
        <f t="shared" si="18"/>
        <v>1512.0675767218856</v>
      </c>
      <c r="E138" s="8">
        <f t="shared" si="12"/>
        <v>7.1204278851148155</v>
      </c>
      <c r="F138" s="8">
        <f t="shared" si="13"/>
        <v>397.12042788511479</v>
      </c>
      <c r="G138" s="7">
        <f t="shared" si="20"/>
        <v>289.29091306847101</v>
      </c>
      <c r="H138" s="7">
        <f t="shared" si="15"/>
        <v>1.6168426267888663</v>
      </c>
      <c r="I138" s="7">
        <f t="shared" si="21"/>
        <v>0</v>
      </c>
    </row>
    <row r="139" spans="1:9" x14ac:dyDescent="0.2">
      <c r="A139" s="27">
        <f t="shared" si="17"/>
        <v>124</v>
      </c>
      <c r="B139" s="26">
        <f t="shared" si="14"/>
        <v>7045.7269481320909</v>
      </c>
      <c r="C139" s="27">
        <f t="shared" si="11"/>
        <v>10.774455627082009</v>
      </c>
      <c r="D139" s="27">
        <f t="shared" si="18"/>
        <v>1522.8087347590524</v>
      </c>
      <c r="E139" s="8">
        <f t="shared" si="12"/>
        <v>7.1583299259192161</v>
      </c>
      <c r="F139" s="8">
        <f t="shared" si="13"/>
        <v>397.15832992591919</v>
      </c>
      <c r="G139" s="7">
        <f t="shared" si="20"/>
        <v>289.29781546054613</v>
      </c>
      <c r="H139" s="7">
        <f t="shared" si="15"/>
        <v>1.6306474109391047</v>
      </c>
      <c r="I139" s="7">
        <f t="shared" si="21"/>
        <v>0</v>
      </c>
    </row>
    <row r="140" spans="1:9" x14ac:dyDescent="0.2">
      <c r="A140" s="27">
        <f t="shared" si="17"/>
        <v>125</v>
      </c>
      <c r="B140" s="26">
        <f t="shared" si="14"/>
        <v>7067.5687016713009</v>
      </c>
      <c r="C140" s="27">
        <f t="shared" si="11"/>
        <v>10.807856439525963</v>
      </c>
      <c r="D140" s="27">
        <f t="shared" si="18"/>
        <v>1533.5831903861344</v>
      </c>
      <c r="E140" s="8">
        <f t="shared" si="12"/>
        <v>7.1962823754175478</v>
      </c>
      <c r="F140" s="8">
        <f t="shared" si="13"/>
        <v>397.19628237541752</v>
      </c>
      <c r="G140" s="7">
        <f t="shared" si="20"/>
        <v>289.3047265376112</v>
      </c>
      <c r="H140" s="7">
        <f t="shared" si="15"/>
        <v>1.6444695650692438</v>
      </c>
      <c r="I140" s="7">
        <f t="shared" si="21"/>
        <v>0</v>
      </c>
    </row>
    <row r="141" spans="1:9" x14ac:dyDescent="0.2">
      <c r="A141" s="27">
        <f t="shared" si="17"/>
        <v>126</v>
      </c>
      <c r="B141" s="26">
        <f t="shared" si="14"/>
        <v>7089.4781646464826</v>
      </c>
      <c r="C141" s="27">
        <f t="shared" si="11"/>
        <v>10.841360794488494</v>
      </c>
      <c r="D141" s="27">
        <f t="shared" si="18"/>
        <v>1544.3910468256604</v>
      </c>
      <c r="E141" s="8">
        <f t="shared" si="12"/>
        <v>7.2342855655992535</v>
      </c>
      <c r="F141" s="8">
        <f t="shared" si="13"/>
        <v>397.23428556559924</v>
      </c>
      <c r="G141" s="7">
        <f t="shared" si="20"/>
        <v>289.31164635822387</v>
      </c>
      <c r="H141" s="7">
        <f t="shared" si="15"/>
        <v>1.6583092062945752</v>
      </c>
      <c r="I141" s="7">
        <f t="shared" si="21"/>
        <v>0</v>
      </c>
    </row>
    <row r="142" spans="1:9" x14ac:dyDescent="0.2">
      <c r="A142" s="27">
        <f t="shared" si="17"/>
        <v>127</v>
      </c>
      <c r="B142" s="26">
        <f t="shared" si="14"/>
        <v>7111.4555469568877</v>
      </c>
      <c r="C142" s="27">
        <f t="shared" si="11"/>
        <v>10.874969012951411</v>
      </c>
      <c r="D142" s="27">
        <f t="shared" si="18"/>
        <v>1555.2324076201489</v>
      </c>
      <c r="E142" s="8">
        <f t="shared" si="12"/>
        <v>7.272339826708988</v>
      </c>
      <c r="F142" s="8">
        <f t="shared" si="13"/>
        <v>397.27233982670901</v>
      </c>
      <c r="G142" s="7">
        <f t="shared" si="20"/>
        <v>289.31857498060435</v>
      </c>
      <c r="H142" s="7">
        <f t="shared" si="15"/>
        <v>1.6721664510555456</v>
      </c>
      <c r="I142" s="7">
        <f t="shared" si="21"/>
        <v>0</v>
      </c>
    </row>
    <row r="143" spans="1:9" x14ac:dyDescent="0.2">
      <c r="A143" s="27">
        <f t="shared" si="17"/>
        <v>128</v>
      </c>
      <c r="B143" s="26">
        <f t="shared" si="14"/>
        <v>7133.5010591524551</v>
      </c>
      <c r="C143" s="27">
        <f t="shared" ref="C143:C206" si="22">B143*CO2_to_ppm</f>
        <v>10.908681416891563</v>
      </c>
      <c r="D143" s="27">
        <f t="shared" si="18"/>
        <v>1566.1073766331003</v>
      </c>
      <c r="E143" s="8">
        <f t="shared" ref="E143:E206" si="23">dSab_0*(D143/D$15)^Exponent</f>
        <v>7.3104454872854907</v>
      </c>
      <c r="F143" s="8">
        <f t="shared" ref="F143:F206" si="24">Sab_0+E143</f>
        <v>397.31044548728551</v>
      </c>
      <c r="G143" s="7">
        <f t="shared" si="20"/>
        <v>289.32551246264325</v>
      </c>
      <c r="H143" s="7">
        <f t="shared" si="15"/>
        <v>1.6860414151333316</v>
      </c>
      <c r="I143" s="7">
        <f t="shared" si="21"/>
        <v>0</v>
      </c>
    </row>
    <row r="144" spans="1:9" x14ac:dyDescent="0.2">
      <c r="A144" s="27">
        <f t="shared" si="17"/>
        <v>129</v>
      </c>
      <c r="B144" s="26">
        <f t="shared" ref="B144:B207" si="25">B143*Faktor</f>
        <v>7155.614912435828</v>
      </c>
      <c r="C144" s="27">
        <f t="shared" si="22"/>
        <v>10.942498329283927</v>
      </c>
      <c r="D144" s="27">
        <f t="shared" si="18"/>
        <v>1577.0160580499919</v>
      </c>
      <c r="E144" s="8">
        <f t="shared" si="23"/>
        <v>7.3486028741995773</v>
      </c>
      <c r="F144" s="8">
        <f t="shared" si="24"/>
        <v>397.34860287419957</v>
      </c>
      <c r="G144" s="7">
        <f t="shared" si="20"/>
        <v>289.33245886190849</v>
      </c>
      <c r="H144" s="7">
        <f t="shared" ref="H144:H207" si="26">(G144-G$15)*Rueck</f>
        <v>1.6999342136638234</v>
      </c>
      <c r="I144" s="7">
        <f t="shared" si="21"/>
        <v>0</v>
      </c>
    </row>
    <row r="145" spans="1:9" x14ac:dyDescent="0.2">
      <c r="A145" s="27">
        <f t="shared" ref="A145:A208" si="27">A144+1</f>
        <v>130</v>
      </c>
      <c r="B145" s="26">
        <f t="shared" si="25"/>
        <v>7177.7973186643794</v>
      </c>
      <c r="C145" s="27">
        <f t="shared" si="22"/>
        <v>10.976420074104707</v>
      </c>
      <c r="D145" s="27">
        <f t="shared" ref="D145:D208" si="28">D144+C144</f>
        <v>1587.9585563792759</v>
      </c>
      <c r="E145" s="8">
        <f t="shared" si="23"/>
        <v>7.3868123126913261</v>
      </c>
      <c r="F145" s="8">
        <f t="shared" si="24"/>
        <v>397.38681231269135</v>
      </c>
      <c r="G145" s="7">
        <f t="shared" si="20"/>
        <v>289.33941423565176</v>
      </c>
      <c r="H145" s="7">
        <f t="shared" si="26"/>
        <v>1.7138449611503574</v>
      </c>
      <c r="I145" s="7">
        <f t="shared" si="21"/>
        <v>0</v>
      </c>
    </row>
    <row r="146" spans="1:9" x14ac:dyDescent="0.2">
      <c r="A146" s="27">
        <f t="shared" si="27"/>
        <v>131</v>
      </c>
      <c r="B146" s="26">
        <f t="shared" si="25"/>
        <v>7200.0484903522402</v>
      </c>
      <c r="C146" s="27">
        <f t="shared" si="22"/>
        <v>11.010446976334434</v>
      </c>
      <c r="D146" s="27">
        <f t="shared" si="28"/>
        <v>1598.9349764533806</v>
      </c>
      <c r="E146" s="8">
        <f t="shared" si="23"/>
        <v>7.4250741264064191</v>
      </c>
      <c r="F146" s="8">
        <f t="shared" si="24"/>
        <v>397.4250741264064</v>
      </c>
      <c r="G146" s="7">
        <f t="shared" si="20"/>
        <v>289.34637864081492</v>
      </c>
      <c r="H146" s="7">
        <f t="shared" si="26"/>
        <v>1.7277737714766772</v>
      </c>
      <c r="I146" s="7">
        <f t="shared" si="21"/>
        <v>0</v>
      </c>
    </row>
    <row r="147" spans="1:9" x14ac:dyDescent="0.2">
      <c r="A147" s="27">
        <f t="shared" si="27"/>
        <v>132</v>
      </c>
      <c r="B147" s="26">
        <f t="shared" si="25"/>
        <v>7222.3686406723327</v>
      </c>
      <c r="C147" s="27">
        <f t="shared" si="22"/>
        <v>11.044579361961071</v>
      </c>
      <c r="D147" s="27">
        <f t="shared" si="28"/>
        <v>1609.945423429715</v>
      </c>
      <c r="E147" s="8">
        <f t="shared" si="23"/>
        <v>7.4633886374316996</v>
      </c>
      <c r="F147" s="8">
        <f t="shared" si="24"/>
        <v>397.46338863743171</v>
      </c>
      <c r="G147" s="7">
        <f t="shared" si="20"/>
        <v>289.35335213403738</v>
      </c>
      <c r="H147" s="7">
        <f t="shared" si="26"/>
        <v>1.7417207579215983</v>
      </c>
      <c r="I147" s="7">
        <f t="shared" si="21"/>
        <v>0</v>
      </c>
    </row>
    <row r="148" spans="1:9" x14ac:dyDescent="0.2">
      <c r="A148" s="27">
        <f t="shared" si="27"/>
        <v>133</v>
      </c>
      <c r="B148" s="26">
        <f t="shared" si="25"/>
        <v>7244.7579834584176</v>
      </c>
      <c r="C148" s="27">
        <f t="shared" si="22"/>
        <v>11.078817557983152</v>
      </c>
      <c r="D148" s="27">
        <f t="shared" si="28"/>
        <v>1620.990002791676</v>
      </c>
      <c r="E148" s="8">
        <f t="shared" si="23"/>
        <v>7.501756166329951</v>
      </c>
      <c r="F148" s="8">
        <f t="shared" si="24"/>
        <v>397.50175616632993</v>
      </c>
      <c r="G148" s="7">
        <f t="shared" si="20"/>
        <v>289.36033477166217</v>
      </c>
      <c r="H148" s="7">
        <f t="shared" si="26"/>
        <v>1.7556860331711732</v>
      </c>
      <c r="I148" s="7">
        <f t="shared" si="21"/>
        <v>0</v>
      </c>
    </row>
    <row r="149" spans="1:9" x14ac:dyDescent="0.2">
      <c r="A149" s="27">
        <f t="shared" si="27"/>
        <v>134</v>
      </c>
      <c r="B149" s="26">
        <f t="shared" si="25"/>
        <v>7267.2167332071394</v>
      </c>
      <c r="C149" s="27">
        <f t="shared" si="22"/>
        <v>11.113161892412901</v>
      </c>
      <c r="D149" s="27">
        <f t="shared" si="28"/>
        <v>1632.0688203496593</v>
      </c>
      <c r="E149" s="8">
        <f t="shared" si="23"/>
        <v>7.540177032173939</v>
      </c>
      <c r="F149" s="8">
        <f t="shared" si="24"/>
        <v>397.54017703217391</v>
      </c>
      <c r="G149" s="7">
        <f t="shared" si="20"/>
        <v>289.36732660974212</v>
      </c>
      <c r="H149" s="7">
        <f t="shared" si="26"/>
        <v>1.7696697093310831</v>
      </c>
      <c r="I149" s="7">
        <f t="shared" si="21"/>
        <v>0</v>
      </c>
    </row>
    <row r="150" spans="1:9" x14ac:dyDescent="0.2">
      <c r="A150" s="27">
        <f t="shared" si="27"/>
        <v>135</v>
      </c>
      <c r="B150" s="26">
        <f t="shared" si="25"/>
        <v>7289.7451050800819</v>
      </c>
      <c r="C150" s="27">
        <f t="shared" si="22"/>
        <v>11.147612694279381</v>
      </c>
      <c r="D150" s="27">
        <f t="shared" si="28"/>
        <v>1643.1819822420721</v>
      </c>
      <c r="E150" s="8">
        <f t="shared" si="23"/>
        <v>7.5786515525797018</v>
      </c>
      <c r="F150" s="8">
        <f t="shared" si="24"/>
        <v>397.57865155257969</v>
      </c>
      <c r="G150" s="7">
        <f t="shared" si="20"/>
        <v>289.37432770404524</v>
      </c>
      <c r="H150" s="7">
        <f t="shared" si="26"/>
        <v>1.7836718979373245</v>
      </c>
      <c r="I150" s="7">
        <f t="shared" si="21"/>
        <v>0</v>
      </c>
    </row>
    <row r="151" spans="1:9" x14ac:dyDescent="0.2">
      <c r="A151" s="27">
        <f t="shared" si="27"/>
        <v>136</v>
      </c>
      <c r="B151" s="26">
        <f t="shared" si="25"/>
        <v>7312.343314905831</v>
      </c>
      <c r="C151" s="27">
        <f t="shared" si="22"/>
        <v>11.182170293631648</v>
      </c>
      <c r="D151" s="27">
        <f t="shared" si="28"/>
        <v>1654.3295949363514</v>
      </c>
      <c r="E151" s="8">
        <f t="shared" si="23"/>
        <v>7.6171800437391459</v>
      </c>
      <c r="F151" s="8">
        <f t="shared" si="24"/>
        <v>397.61718004373915</v>
      </c>
      <c r="G151" s="7">
        <f t="shared" si="20"/>
        <v>289.3813381100623</v>
      </c>
      <c r="H151" s="7">
        <f t="shared" si="26"/>
        <v>1.797692709971443</v>
      </c>
      <c r="I151" s="7">
        <f t="shared" si="21"/>
        <v>0</v>
      </c>
    </row>
    <row r="152" spans="1:9" x14ac:dyDescent="0.2">
      <c r="A152" s="27">
        <f t="shared" si="27"/>
        <v>137</v>
      </c>
      <c r="B152" s="26">
        <f t="shared" si="25"/>
        <v>7335.0115791820399</v>
      </c>
      <c r="C152" s="27">
        <f t="shared" si="22"/>
        <v>11.216835021541907</v>
      </c>
      <c r="D152" s="27">
        <f t="shared" si="28"/>
        <v>1665.511765229983</v>
      </c>
      <c r="E152" s="8">
        <f t="shared" si="23"/>
        <v>7.6557628204519448</v>
      </c>
      <c r="F152" s="8">
        <f t="shared" si="24"/>
        <v>397.65576282045197</v>
      </c>
      <c r="G152" s="7">
        <f t="shared" si="20"/>
        <v>289.38835788301134</v>
      </c>
      <c r="H152" s="7">
        <f t="shared" si="26"/>
        <v>1.811732255869515</v>
      </c>
      <c r="I152" s="7">
        <f t="shared" si="21"/>
        <v>0</v>
      </c>
    </row>
    <row r="153" spans="1:9" x14ac:dyDescent="0.2">
      <c r="A153" s="27">
        <f t="shared" si="27"/>
        <v>138</v>
      </c>
      <c r="B153" s="26">
        <f t="shared" si="25"/>
        <v>7357.7501150775051</v>
      </c>
      <c r="C153" s="27">
        <f t="shared" si="22"/>
        <v>11.251607210108689</v>
      </c>
      <c r="D153" s="27">
        <f t="shared" si="28"/>
        <v>1676.728600251525</v>
      </c>
      <c r="E153" s="8">
        <f t="shared" si="23"/>
        <v>7.6944001961567601</v>
      </c>
      <c r="F153" s="8">
        <f t="shared" si="24"/>
        <v>397.69440019615678</v>
      </c>
      <c r="G153" s="7">
        <f t="shared" si="20"/>
        <v>289.39538707784345</v>
      </c>
      <c r="H153" s="7">
        <f t="shared" si="26"/>
        <v>1.8257906455337434</v>
      </c>
      <c r="I153" s="7">
        <f t="shared" si="21"/>
        <v>0</v>
      </c>
    </row>
    <row r="154" spans="1:9" x14ac:dyDescent="0.2">
      <c r="A154" s="27">
        <f t="shared" si="27"/>
        <v>139</v>
      </c>
      <c r="B154" s="26">
        <f t="shared" si="25"/>
        <v>7380.5591404342458</v>
      </c>
      <c r="C154" s="27">
        <f t="shared" si="22"/>
        <v>11.286487192460026</v>
      </c>
      <c r="D154" s="27">
        <f t="shared" si="28"/>
        <v>1687.9802074616337</v>
      </c>
      <c r="E154" s="8">
        <f t="shared" si="23"/>
        <v>7.7330924829618146</v>
      </c>
      <c r="F154" s="8">
        <f t="shared" si="24"/>
        <v>397.73309248296181</v>
      </c>
      <c r="G154" s="7">
        <f t="shared" si="20"/>
        <v>289.40242574924935</v>
      </c>
      <c r="H154" s="7">
        <f t="shared" si="26"/>
        <v>1.8398679883455316</v>
      </c>
      <c r="I154" s="7">
        <f t="shared" si="21"/>
        <v>0</v>
      </c>
    </row>
    <row r="155" spans="1:9" x14ac:dyDescent="0.2">
      <c r="A155" s="27">
        <f t="shared" si="27"/>
        <v>140</v>
      </c>
      <c r="B155" s="26">
        <f t="shared" si="25"/>
        <v>7403.4388737695926</v>
      </c>
      <c r="C155" s="27">
        <f t="shared" si="22"/>
        <v>11.321475302756653</v>
      </c>
      <c r="D155" s="27">
        <f t="shared" si="28"/>
        <v>1699.2666946540937</v>
      </c>
      <c r="E155" s="8">
        <f t="shared" si="23"/>
        <v>7.7718399916748142</v>
      </c>
      <c r="F155" s="8">
        <f t="shared" si="24"/>
        <v>397.77183999167482</v>
      </c>
      <c r="G155" s="7">
        <f t="shared" si="20"/>
        <v>289.4094739516637</v>
      </c>
      <c r="H155" s="7">
        <f t="shared" si="26"/>
        <v>1.8539643931742376</v>
      </c>
      <c r="I155" s="7">
        <f t="shared" si="21"/>
        <v>0</v>
      </c>
    </row>
    <row r="156" spans="1:9" x14ac:dyDescent="0.2">
      <c r="A156" s="27">
        <f t="shared" si="27"/>
        <v>141</v>
      </c>
      <c r="B156" s="26">
        <f t="shared" si="25"/>
        <v>7426.3895342782789</v>
      </c>
      <c r="C156" s="27">
        <f t="shared" si="22"/>
        <v>11.356571876195201</v>
      </c>
      <c r="D156" s="27">
        <f t="shared" si="28"/>
        <v>1710.5881699568504</v>
      </c>
      <c r="E156" s="8">
        <f t="shared" si="23"/>
        <v>7.8106430318322673</v>
      </c>
      <c r="F156" s="8">
        <f t="shared" si="24"/>
        <v>397.81064303183229</v>
      </c>
      <c r="G156" s="7">
        <f t="shared" si="20"/>
        <v>289.41653173927182</v>
      </c>
      <c r="H156" s="7">
        <f t="shared" si="26"/>
        <v>1.8680799683904752</v>
      </c>
      <c r="I156" s="7">
        <f t="shared" si="21"/>
        <v>0</v>
      </c>
    </row>
    <row r="157" spans="1:9" x14ac:dyDescent="0.2">
      <c r="A157" s="27">
        <f t="shared" si="27"/>
        <v>142</v>
      </c>
      <c r="B157" s="26">
        <f t="shared" si="25"/>
        <v>7449.4113418345423</v>
      </c>
      <c r="C157" s="27">
        <f t="shared" si="22"/>
        <v>11.391777249011406</v>
      </c>
      <c r="D157" s="27">
        <f t="shared" si="28"/>
        <v>1721.9447418330456</v>
      </c>
      <c r="E157" s="8">
        <f t="shared" si="23"/>
        <v>7.8495019117281846</v>
      </c>
      <c r="F157" s="8">
        <f t="shared" si="24"/>
        <v>397.84950191172817</v>
      </c>
      <c r="G157" s="7">
        <f t="shared" si="20"/>
        <v>289.42359916601345</v>
      </c>
      <c r="H157" s="7">
        <f t="shared" si="26"/>
        <v>1.8822148218737311</v>
      </c>
      <c r="I157" s="7">
        <f t="shared" si="21"/>
        <v>0</v>
      </c>
    </row>
    <row r="158" spans="1:9" x14ac:dyDescent="0.2">
      <c r="A158" s="27">
        <f t="shared" si="27"/>
        <v>143</v>
      </c>
      <c r="B158" s="26">
        <f t="shared" si="25"/>
        <v>7472.5045169942305</v>
      </c>
      <c r="C158" s="27">
        <f t="shared" si="22"/>
        <v>11.427091758483343</v>
      </c>
      <c r="D158" s="27">
        <f t="shared" si="28"/>
        <v>1733.3365190820571</v>
      </c>
      <c r="E158" s="8">
        <f t="shared" si="23"/>
        <v>7.8884169384421972</v>
      </c>
      <c r="F158" s="8">
        <f t="shared" si="24"/>
        <v>397.88841693844222</v>
      </c>
      <c r="G158" s="7">
        <f t="shared" si="20"/>
        <v>289.43067628558896</v>
      </c>
      <c r="H158" s="7">
        <f t="shared" si="26"/>
        <v>1.8963690610247568</v>
      </c>
      <c r="I158" s="7">
        <f t="shared" si="21"/>
        <v>0</v>
      </c>
    </row>
    <row r="159" spans="1:9" x14ac:dyDescent="0.2">
      <c r="A159" s="27">
        <f t="shared" si="27"/>
        <v>144</v>
      </c>
      <c r="B159" s="26">
        <f t="shared" si="25"/>
        <v>7495.6692809969136</v>
      </c>
      <c r="C159" s="27">
        <f t="shared" si="22"/>
        <v>11.462515742934643</v>
      </c>
      <c r="D159" s="27">
        <f t="shared" si="28"/>
        <v>1744.7636108405404</v>
      </c>
      <c r="E159" s="8">
        <f t="shared" si="23"/>
        <v>7.927388417867097</v>
      </c>
      <c r="F159" s="8">
        <f t="shared" si="24"/>
        <v>397.92738841786712</v>
      </c>
      <c r="G159" s="7">
        <f t="shared" si="20"/>
        <v>289.43776315146374</v>
      </c>
      <c r="H159" s="7">
        <f t="shared" si="26"/>
        <v>1.9105427927743222</v>
      </c>
      <c r="I159" s="7">
        <f t="shared" si="21"/>
        <v>0</v>
      </c>
    </row>
    <row r="160" spans="1:9" x14ac:dyDescent="0.2">
      <c r="A160" s="27">
        <f t="shared" si="27"/>
        <v>145</v>
      </c>
      <c r="B160" s="26">
        <f t="shared" si="25"/>
        <v>7518.9058557680046</v>
      </c>
      <c r="C160" s="27">
        <f t="shared" si="22"/>
        <v>11.498049541737741</v>
      </c>
      <c r="D160" s="27">
        <f t="shared" si="28"/>
        <v>1756.226126583475</v>
      </c>
      <c r="E160" s="8">
        <f t="shared" si="23"/>
        <v>7.9664166547358191</v>
      </c>
      <c r="F160" s="8">
        <f t="shared" si="24"/>
        <v>397.96641665473584</v>
      </c>
      <c r="G160" s="7">
        <f t="shared" si="20"/>
        <v>289.44485981687342</v>
      </c>
      <c r="H160" s="7">
        <f t="shared" si="26"/>
        <v>1.9247361235936751</v>
      </c>
      <c r="I160" s="7">
        <f t="shared" si="21"/>
        <v>0</v>
      </c>
    </row>
    <row r="161" spans="1:9" x14ac:dyDescent="0.2">
      <c r="A161" s="27">
        <f t="shared" si="27"/>
        <v>146</v>
      </c>
      <c r="B161" s="26">
        <f t="shared" si="25"/>
        <v>7542.2144639208864</v>
      </c>
      <c r="C161" s="27">
        <f t="shared" si="22"/>
        <v>11.533693495317129</v>
      </c>
      <c r="D161" s="27">
        <f t="shared" si="28"/>
        <v>1767.7241761252128</v>
      </c>
      <c r="E161" s="8">
        <f t="shared" si="23"/>
        <v>8.0055019526478812</v>
      </c>
      <c r="F161" s="8">
        <f t="shared" si="24"/>
        <v>398.00550195264788</v>
      </c>
      <c r="G161" s="7">
        <f t="shared" si="20"/>
        <v>289.45196633482925</v>
      </c>
      <c r="H161" s="7">
        <f t="shared" si="26"/>
        <v>1.9389491595053414</v>
      </c>
      <c r="I161" s="7">
        <f t="shared" si="21"/>
        <v>0</v>
      </c>
    </row>
    <row r="162" spans="1:9" x14ac:dyDescent="0.2">
      <c r="A162" s="27">
        <f t="shared" si="27"/>
        <v>147</v>
      </c>
      <c r="B162" s="26">
        <f t="shared" si="25"/>
        <v>7565.5953287590419</v>
      </c>
      <c r="C162" s="27">
        <f t="shared" si="22"/>
        <v>11.569447945152614</v>
      </c>
      <c r="D162" s="27">
        <f t="shared" si="28"/>
        <v>1779.2578696205298</v>
      </c>
      <c r="E162" s="8">
        <f t="shared" si="23"/>
        <v>8.0446446140953007</v>
      </c>
      <c r="F162" s="8">
        <f t="shared" si="24"/>
        <v>398.04464461409532</v>
      </c>
      <c r="G162" s="7">
        <f t="shared" si="20"/>
        <v>289.45908275812161</v>
      </c>
      <c r="H162" s="7">
        <f t="shared" si="26"/>
        <v>1.95318200609006</v>
      </c>
      <c r="I162" s="7">
        <f t="shared" si="21"/>
        <v>0</v>
      </c>
    </row>
    <row r="163" spans="1:9" x14ac:dyDescent="0.2">
      <c r="A163" s="27">
        <f t="shared" si="27"/>
        <v>148</v>
      </c>
      <c r="B163" s="26">
        <f t="shared" si="25"/>
        <v>7589.0486742781959</v>
      </c>
      <c r="C163" s="27">
        <f t="shared" si="22"/>
        <v>11.605313233782589</v>
      </c>
      <c r="D163" s="27">
        <f t="shared" si="28"/>
        <v>1790.8273175656825</v>
      </c>
      <c r="E163" s="8">
        <f t="shared" si="23"/>
        <v>8.0838449404879658</v>
      </c>
      <c r="F163" s="8">
        <f t="shared" si="24"/>
        <v>398.08384494048795</v>
      </c>
      <c r="G163" s="7">
        <f t="shared" si="20"/>
        <v>289.46620913932588</v>
      </c>
      <c r="H163" s="7">
        <f t="shared" si="26"/>
        <v>1.967434768498606</v>
      </c>
      <c r="I163" s="7">
        <f t="shared" si="21"/>
        <v>0</v>
      </c>
    </row>
    <row r="164" spans="1:9" x14ac:dyDescent="0.2">
      <c r="A164" s="27">
        <f t="shared" si="27"/>
        <v>149</v>
      </c>
      <c r="B164" s="26">
        <f t="shared" si="25"/>
        <v>7612.5747251684588</v>
      </c>
      <c r="C164" s="27">
        <f t="shared" si="22"/>
        <v>11.641289704807315</v>
      </c>
      <c r="D164" s="27">
        <f t="shared" si="28"/>
        <v>1802.4326307994652</v>
      </c>
      <c r="E164" s="8">
        <f t="shared" si="23"/>
        <v>8.1231032321785488</v>
      </c>
      <c r="F164" s="8">
        <f t="shared" si="24"/>
        <v>398.12310323217855</v>
      </c>
      <c r="G164" s="7">
        <f t="shared" si="20"/>
        <v>289.47334553080628</v>
      </c>
      <c r="H164" s="7">
        <f t="shared" si="26"/>
        <v>1.981707551459408</v>
      </c>
      <c r="I164" s="7">
        <f t="shared" si="21"/>
        <v>0</v>
      </c>
    </row>
    <row r="165" spans="1:9" x14ac:dyDescent="0.2">
      <c r="A165" s="27">
        <f t="shared" si="27"/>
        <v>150</v>
      </c>
      <c r="B165" s="26">
        <f t="shared" si="25"/>
        <v>7636.1737068164821</v>
      </c>
      <c r="C165" s="27">
        <f t="shared" si="22"/>
        <v>11.677377702892219</v>
      </c>
      <c r="D165" s="27">
        <f t="shared" si="28"/>
        <v>1814.0739205042726</v>
      </c>
      <c r="E165" s="8">
        <f t="shared" si="23"/>
        <v>8.1624197884868828</v>
      </c>
      <c r="F165" s="8">
        <f t="shared" si="24"/>
        <v>398.16241978848689</v>
      </c>
      <c r="G165" s="7">
        <f t="shared" si="20"/>
        <v>289.48049198471989</v>
      </c>
      <c r="H165" s="7">
        <f t="shared" si="26"/>
        <v>1.9960004592866198</v>
      </c>
      <c r="I165" s="7">
        <f t="shared" si="21"/>
        <v>0</v>
      </c>
    </row>
    <row r="166" spans="1:9" x14ac:dyDescent="0.2">
      <c r="A166" s="27">
        <f t="shared" si="27"/>
        <v>151</v>
      </c>
      <c r="B166" s="26">
        <f t="shared" si="25"/>
        <v>7659.8458453076137</v>
      </c>
      <c r="C166" s="27">
        <f t="shared" si="22"/>
        <v>11.713577573771186</v>
      </c>
      <c r="D166" s="27">
        <f t="shared" si="28"/>
        <v>1825.7512982071648</v>
      </c>
      <c r="E166" s="8">
        <f t="shared" si="23"/>
        <v>8.2017949077238921</v>
      </c>
      <c r="F166" s="8">
        <f t="shared" si="24"/>
        <v>398.20179490772387</v>
      </c>
      <c r="G166" s="7">
        <f t="shared" si="20"/>
        <v>289.48764855302272</v>
      </c>
      <c r="H166" s="7">
        <f t="shared" si="26"/>
        <v>2.0103135958922849</v>
      </c>
      <c r="I166" s="7">
        <f t="shared" si="21"/>
        <v>0</v>
      </c>
    </row>
    <row r="167" spans="1:9" x14ac:dyDescent="0.2">
      <c r="A167" s="27">
        <f t="shared" si="27"/>
        <v>152</v>
      </c>
      <c r="B167" s="26">
        <f t="shared" si="25"/>
        <v>7683.5913674280682</v>
      </c>
      <c r="C167" s="27">
        <f t="shared" si="22"/>
        <v>11.749889664249878</v>
      </c>
      <c r="D167" s="27">
        <f t="shared" si="28"/>
        <v>1837.4648757809359</v>
      </c>
      <c r="E167" s="8">
        <f t="shared" si="23"/>
        <v>8.2412288872150405</v>
      </c>
      <c r="F167" s="8">
        <f t="shared" si="24"/>
        <v>398.24122888721502</v>
      </c>
      <c r="G167" s="7">
        <f t="shared" si="20"/>
        <v>289.49481528747225</v>
      </c>
      <c r="H167" s="7">
        <f t="shared" si="26"/>
        <v>2.0246470647913384</v>
      </c>
      <c r="I167" s="7">
        <f t="shared" si="21"/>
        <v>0</v>
      </c>
    </row>
    <row r="168" spans="1:9" x14ac:dyDescent="0.2">
      <c r="A168" s="27">
        <f t="shared" si="27"/>
        <v>153</v>
      </c>
      <c r="B168" s="26">
        <f t="shared" si="25"/>
        <v>7707.4105006670961</v>
      </c>
      <c r="C168" s="27">
        <f t="shared" si="22"/>
        <v>11.786314322209055</v>
      </c>
      <c r="D168" s="27">
        <f t="shared" si="28"/>
        <v>1849.2147654451858</v>
      </c>
      <c r="E168" s="8">
        <f t="shared" si="23"/>
        <v>8.2807220233233281</v>
      </c>
      <c r="F168" s="8">
        <f t="shared" si="24"/>
        <v>398.28072202332334</v>
      </c>
      <c r="G168" s="7">
        <f t="shared" si="20"/>
        <v>289.50199223963199</v>
      </c>
      <c r="H168" s="7">
        <f t="shared" si="26"/>
        <v>2.0390009691108162</v>
      </c>
      <c r="I168" s="7">
        <f t="shared" si="21"/>
        <v>0</v>
      </c>
    </row>
    <row r="169" spans="1:9" x14ac:dyDescent="0.2">
      <c r="A169" s="27">
        <f t="shared" si="27"/>
        <v>154</v>
      </c>
      <c r="B169" s="26">
        <f t="shared" si="25"/>
        <v>7731.3034732191645</v>
      </c>
      <c r="C169" s="27">
        <f t="shared" si="22"/>
        <v>11.822851896607903</v>
      </c>
      <c r="D169" s="27">
        <f t="shared" si="28"/>
        <v>1861.0010797673949</v>
      </c>
      <c r="E169" s="8">
        <f t="shared" si="23"/>
        <v>8.3202746114718487</v>
      </c>
      <c r="F169" s="8">
        <f t="shared" si="24"/>
        <v>398.32027461147186</v>
      </c>
      <c r="G169" s="7">
        <f t="shared" si="20"/>
        <v>289.50917946087617</v>
      </c>
      <c r="H169" s="7">
        <f t="shared" si="26"/>
        <v>2.0533754115991769</v>
      </c>
      <c r="I169" s="7">
        <f t="shared" si="21"/>
        <v>0</v>
      </c>
    </row>
    <row r="170" spans="1:9" x14ac:dyDescent="0.2">
      <c r="A170" s="27">
        <f t="shared" si="27"/>
        <v>155</v>
      </c>
      <c r="B170" s="26">
        <f t="shared" si="25"/>
        <v>7755.2705139861446</v>
      </c>
      <c r="C170" s="27">
        <f t="shared" si="22"/>
        <v>11.859502737487389</v>
      </c>
      <c r="D170" s="27">
        <f t="shared" si="28"/>
        <v>1872.8239316640029</v>
      </c>
      <c r="E170" s="8">
        <f t="shared" si="23"/>
        <v>8.3598869461659078</v>
      </c>
      <c r="F170" s="8">
        <f t="shared" si="24"/>
        <v>398.35988694616589</v>
      </c>
      <c r="G170" s="7">
        <f t="shared" si="20"/>
        <v>289.51637700239411</v>
      </c>
      <c r="H170" s="7">
        <f t="shared" si="26"/>
        <v>2.0677704946350559</v>
      </c>
      <c r="I170" s="7">
        <f t="shared" si="21"/>
        <v>0</v>
      </c>
    </row>
    <row r="171" spans="1:9" x14ac:dyDescent="0.2">
      <c r="A171" s="27">
        <f t="shared" si="27"/>
        <v>156</v>
      </c>
      <c r="B171" s="26">
        <f t="shared" si="25"/>
        <v>7779.3118525795026</v>
      </c>
      <c r="C171" s="27">
        <f t="shared" si="22"/>
        <v>11.896267195973602</v>
      </c>
      <c r="D171" s="27">
        <f t="shared" si="28"/>
        <v>1884.6834344014903</v>
      </c>
      <c r="E171" s="8">
        <f t="shared" si="23"/>
        <v>8.3995593210147224</v>
      </c>
      <c r="F171" s="8">
        <f t="shared" si="24"/>
        <v>398.39955932101475</v>
      </c>
      <c r="G171" s="7">
        <f t="shared" si="20"/>
        <v>289.52358491519215</v>
      </c>
      <c r="H171" s="7">
        <f t="shared" si="26"/>
        <v>2.0821863202311306</v>
      </c>
      <c r="I171" s="7">
        <f t="shared" si="21"/>
        <v>0</v>
      </c>
    </row>
    <row r="172" spans="1:9" x14ac:dyDescent="0.2">
      <c r="A172" s="27">
        <f t="shared" si="27"/>
        <v>157</v>
      </c>
      <c r="B172" s="26">
        <f t="shared" si="25"/>
        <v>7803.4277193224998</v>
      </c>
      <c r="C172" s="27">
        <f t="shared" si="22"/>
        <v>11.933145624281121</v>
      </c>
      <c r="D172" s="27">
        <f t="shared" si="28"/>
        <v>1896.579701597464</v>
      </c>
      <c r="E172" s="8">
        <f t="shared" si="23"/>
        <v>8.4392920287527158</v>
      </c>
      <c r="F172" s="8">
        <f t="shared" si="24"/>
        <v>398.43929202875273</v>
      </c>
      <c r="G172" s="7">
        <f t="shared" si="20"/>
        <v>289.53080325010023</v>
      </c>
      <c r="H172" s="7">
        <f t="shared" si="26"/>
        <v>2.0966229900473081</v>
      </c>
      <c r="I172" s="7">
        <f t="shared" si="21"/>
        <v>0</v>
      </c>
    </row>
    <row r="173" spans="1:9" x14ac:dyDescent="0.2">
      <c r="A173" s="27">
        <f t="shared" si="27"/>
        <v>158</v>
      </c>
      <c r="B173" s="26">
        <f t="shared" si="25"/>
        <v>7827.6183452524001</v>
      </c>
      <c r="C173" s="27">
        <f t="shared" si="22"/>
        <v>11.970138375716393</v>
      </c>
      <c r="D173" s="27">
        <f t="shared" si="28"/>
        <v>1908.5128472217452</v>
      </c>
      <c r="E173" s="8">
        <f t="shared" si="23"/>
        <v>8.47908536126039</v>
      </c>
      <c r="F173" s="8">
        <f t="shared" si="24"/>
        <v>398.47908536126039</v>
      </c>
      <c r="G173" s="7">
        <f t="shared" si="20"/>
        <v>289.53803205777365</v>
      </c>
      <c r="H173" s="7">
        <f t="shared" si="26"/>
        <v>2.111080605394136</v>
      </c>
      <c r="I173" s="7">
        <f t="shared" si="21"/>
        <v>0</v>
      </c>
    </row>
    <row r="174" spans="1:9" x14ac:dyDescent="0.2">
      <c r="A174" s="27">
        <f t="shared" si="27"/>
        <v>159</v>
      </c>
      <c r="B174" s="26">
        <f t="shared" si="25"/>
        <v>7851.8839621226834</v>
      </c>
      <c r="C174" s="27">
        <f t="shared" si="22"/>
        <v>12.007245804681116</v>
      </c>
      <c r="D174" s="27">
        <f t="shared" si="28"/>
        <v>1920.4829855974617</v>
      </c>
      <c r="E174" s="8">
        <f t="shared" si="23"/>
        <v>8.5189396095848391</v>
      </c>
      <c r="F174" s="8">
        <f t="shared" si="24"/>
        <v>398.51893960958483</v>
      </c>
      <c r="G174" s="7">
        <f t="shared" si="20"/>
        <v>289.54527138869787</v>
      </c>
      <c r="H174" s="7">
        <f t="shared" si="26"/>
        <v>2.1255592672425792</v>
      </c>
      <c r="I174" s="7">
        <f t="shared" si="21"/>
        <v>0</v>
      </c>
    </row>
    <row r="175" spans="1:9" x14ac:dyDescent="0.2">
      <c r="A175" s="27">
        <f t="shared" si="27"/>
        <v>160</v>
      </c>
      <c r="B175" s="26">
        <f t="shared" si="25"/>
        <v>7876.2248024052642</v>
      </c>
      <c r="C175" s="27">
        <f t="shared" si="22"/>
        <v>12.044468266675628</v>
      </c>
      <c r="D175" s="27">
        <f t="shared" si="28"/>
        <v>1932.4902314021429</v>
      </c>
      <c r="E175" s="8">
        <f t="shared" si="23"/>
        <v>8.5588550639598484</v>
      </c>
      <c r="F175" s="8">
        <f t="shared" si="24"/>
        <v>398.55885506395987</v>
      </c>
      <c r="G175" s="7">
        <f t="shared" si="20"/>
        <v>289.55252129319109</v>
      </c>
      <c r="H175" s="7">
        <f t="shared" si="26"/>
        <v>2.1400590762290221</v>
      </c>
      <c r="I175" s="7">
        <f t="shared" si="21"/>
        <v>0</v>
      </c>
    </row>
    <row r="176" spans="1:9" x14ac:dyDescent="0.2">
      <c r="A176" s="27">
        <f t="shared" si="27"/>
        <v>161</v>
      </c>
      <c r="B176" s="26">
        <f t="shared" si="25"/>
        <v>7900.6410992927213</v>
      </c>
      <c r="C176" s="27">
        <f t="shared" si="22"/>
        <v>12.081806118302323</v>
      </c>
      <c r="D176" s="27">
        <f t="shared" si="28"/>
        <v>1944.5346996688186</v>
      </c>
      <c r="E176" s="8">
        <f t="shared" si="23"/>
        <v>8.5988320138256444</v>
      </c>
      <c r="F176" s="8">
        <f t="shared" si="24"/>
        <v>398.59883201382564</v>
      </c>
      <c r="G176" s="7">
        <f t="shared" si="20"/>
        <v>289.5597818214095</v>
      </c>
      <c r="H176" s="7">
        <f t="shared" si="26"/>
        <v>2.154580132665842</v>
      </c>
      <c r="I176" s="7">
        <f t="shared" si="21"/>
        <v>0</v>
      </c>
    </row>
    <row r="177" spans="1:9" x14ac:dyDescent="0.2">
      <c r="A177" s="27">
        <f t="shared" si="27"/>
        <v>162</v>
      </c>
      <c r="B177" s="26">
        <f t="shared" si="25"/>
        <v>7925.1330867005299</v>
      </c>
      <c r="C177" s="27">
        <f t="shared" si="22"/>
        <v>12.119259717269061</v>
      </c>
      <c r="D177" s="27">
        <f t="shared" si="28"/>
        <v>1956.6165057871208</v>
      </c>
      <c r="E177" s="8">
        <f t="shared" si="23"/>
        <v>8.6388707478482623</v>
      </c>
      <c r="F177" s="8">
        <f t="shared" si="24"/>
        <v>398.63887074784827</v>
      </c>
      <c r="G177" s="7">
        <f t="shared" si="20"/>
        <v>289.56705302334956</v>
      </c>
      <c r="H177" s="7">
        <f t="shared" si="26"/>
        <v>2.1691225365459559</v>
      </c>
      <c r="I177" s="7">
        <f t="shared" si="21"/>
        <v>0</v>
      </c>
    </row>
    <row r="178" spans="1:9" x14ac:dyDescent="0.2">
      <c r="A178" s="27">
        <f t="shared" si="27"/>
        <v>163</v>
      </c>
      <c r="B178" s="26">
        <f t="shared" si="25"/>
        <v>7949.700999269302</v>
      </c>
      <c r="C178" s="27">
        <f t="shared" si="22"/>
        <v>12.156829422392596</v>
      </c>
      <c r="D178" s="27">
        <f t="shared" si="28"/>
        <v>1968.7357655043897</v>
      </c>
      <c r="E178" s="8">
        <f t="shared" si="23"/>
        <v>8.6789715539385774</v>
      </c>
      <c r="F178" s="8">
        <f t="shared" si="24"/>
        <v>398.6789715539386</v>
      </c>
      <c r="G178" s="7">
        <f t="shared" si="20"/>
        <v>289.57433494885169</v>
      </c>
      <c r="H178" s="7">
        <f t="shared" si="26"/>
        <v>2.1836863875502104</v>
      </c>
      <c r="I178" s="7">
        <f t="shared" si="21"/>
        <v>0</v>
      </c>
    </row>
    <row r="179" spans="1:9" x14ac:dyDescent="0.2">
      <c r="A179" s="27">
        <f t="shared" si="27"/>
        <v>164</v>
      </c>
      <c r="B179" s="26">
        <f t="shared" si="25"/>
        <v>7974.3450723670376</v>
      </c>
      <c r="C179" s="27">
        <f t="shared" si="22"/>
        <v>12.194515593602015</v>
      </c>
      <c r="D179" s="27">
        <f t="shared" si="28"/>
        <v>1980.8925949267823</v>
      </c>
      <c r="E179" s="8">
        <f t="shared" si="23"/>
        <v>8.7191347192709632</v>
      </c>
      <c r="F179" s="8">
        <f t="shared" si="24"/>
        <v>398.71913471927098</v>
      </c>
      <c r="G179" s="7">
        <f t="shared" si="20"/>
        <v>289.58162764760357</v>
      </c>
      <c r="H179" s="7">
        <f t="shared" si="26"/>
        <v>2.1982717850539757</v>
      </c>
      <c r="I179" s="7">
        <f t="shared" si="21"/>
        <v>0</v>
      </c>
    </row>
    <row r="180" spans="1:9" x14ac:dyDescent="0.2">
      <c r="A180" s="27">
        <f t="shared" si="27"/>
        <v>165</v>
      </c>
      <c r="B180" s="26">
        <f t="shared" si="25"/>
        <v>7999.0655420913763</v>
      </c>
      <c r="C180" s="27">
        <f t="shared" si="22"/>
        <v>12.232318591942182</v>
      </c>
      <c r="D180" s="27">
        <f t="shared" si="28"/>
        <v>1993.0871105203844</v>
      </c>
      <c r="E180" s="8">
        <f t="shared" si="23"/>
        <v>8.759360530301656</v>
      </c>
      <c r="F180" s="8">
        <f t="shared" si="24"/>
        <v>398.75936053030165</v>
      </c>
      <c r="G180" s="7">
        <f t="shared" si="20"/>
        <v>289.5889311691439</v>
      </c>
      <c r="H180" s="7">
        <f t="shared" si="26"/>
        <v>2.2128788281346488</v>
      </c>
      <c r="I180" s="7">
        <f t="shared" si="21"/>
        <v>0</v>
      </c>
    </row>
    <row r="181" spans="1:9" x14ac:dyDescent="0.2">
      <c r="A181" s="27">
        <f t="shared" si="27"/>
        <v>166</v>
      </c>
      <c r="B181" s="26">
        <f t="shared" si="25"/>
        <v>8023.8626452718599</v>
      </c>
      <c r="C181" s="27">
        <f t="shared" si="22"/>
        <v>12.270238779577204</v>
      </c>
      <c r="D181" s="27">
        <f t="shared" si="28"/>
        <v>2005.3194291123266</v>
      </c>
      <c r="E181" s="8">
        <f t="shared" si="23"/>
        <v>8.7996492727867288</v>
      </c>
      <c r="F181" s="8">
        <f t="shared" si="24"/>
        <v>398.79964927278672</v>
      </c>
      <c r="G181" s="7">
        <f t="shared" si="20"/>
        <v>289.59624556286519</v>
      </c>
      <c r="H181" s="7">
        <f t="shared" si="26"/>
        <v>2.227507615577224</v>
      </c>
      <c r="I181" s="7">
        <f t="shared" si="21"/>
        <v>0</v>
      </c>
    </row>
    <row r="182" spans="1:9" x14ac:dyDescent="0.2">
      <c r="A182" s="27">
        <f t="shared" si="27"/>
        <v>167</v>
      </c>
      <c r="B182" s="26">
        <f t="shared" si="25"/>
        <v>8048.7366194722035</v>
      </c>
      <c r="C182" s="27">
        <f t="shared" si="22"/>
        <v>12.308276519793894</v>
      </c>
      <c r="D182" s="27">
        <f t="shared" si="28"/>
        <v>2017.5896678919039</v>
      </c>
      <c r="E182" s="8">
        <f t="shared" si="23"/>
        <v>8.8400012317997927</v>
      </c>
      <c r="F182" s="8">
        <f t="shared" si="24"/>
        <v>398.84000123179982</v>
      </c>
      <c r="G182" s="7">
        <f t="shared" si="20"/>
        <v>289.60357087801776</v>
      </c>
      <c r="H182" s="7">
        <f t="shared" si="26"/>
        <v>2.242158245882365</v>
      </c>
      <c r="I182" s="7">
        <f t="shared" si="21"/>
        <v>0</v>
      </c>
    </row>
    <row r="183" spans="1:9" x14ac:dyDescent="0.2">
      <c r="A183" s="27">
        <f t="shared" si="27"/>
        <v>168</v>
      </c>
      <c r="B183" s="26">
        <f t="shared" si="25"/>
        <v>8073.6877029925681</v>
      </c>
      <c r="C183" s="27">
        <f t="shared" si="22"/>
        <v>12.346432177005257</v>
      </c>
      <c r="D183" s="27">
        <f t="shared" si="28"/>
        <v>2029.8979444116978</v>
      </c>
      <c r="E183" s="8">
        <f t="shared" si="23"/>
        <v>8.8804166917493639</v>
      </c>
      <c r="F183" s="8">
        <f t="shared" si="24"/>
        <v>398.88041669174936</v>
      </c>
      <c r="G183" s="7">
        <f t="shared" si="20"/>
        <v>289.61090716371132</v>
      </c>
      <c r="H183" s="7">
        <f t="shared" si="26"/>
        <v>2.2568308172694742</v>
      </c>
      <c r="I183" s="7">
        <f t="shared" si="21"/>
        <v>0</v>
      </c>
    </row>
    <row r="184" spans="1:9" x14ac:dyDescent="0.2">
      <c r="A184" s="27">
        <f t="shared" si="27"/>
        <v>169</v>
      </c>
      <c r="B184" s="26">
        <f t="shared" si="25"/>
        <v>8098.7161348718455</v>
      </c>
      <c r="C184" s="27">
        <f t="shared" si="22"/>
        <v>12.384706116753973</v>
      </c>
      <c r="D184" s="27">
        <f t="shared" si="28"/>
        <v>2042.2443765887031</v>
      </c>
      <c r="E184" s="8">
        <f t="shared" si="23"/>
        <v>8.9208959363959153</v>
      </c>
      <c r="F184" s="8">
        <f t="shared" si="24"/>
        <v>398.92089593639594</v>
      </c>
      <c r="G184" s="7">
        <f t="shared" si="20"/>
        <v>289.6182544689201</v>
      </c>
      <c r="H184" s="7">
        <f t="shared" si="26"/>
        <v>2.2715254276870382</v>
      </c>
      <c r="I184" s="7">
        <f t="shared" si="21"/>
        <v>0</v>
      </c>
    </row>
    <row r="185" spans="1:9" x14ac:dyDescent="0.2">
      <c r="A185" s="27">
        <f t="shared" si="27"/>
        <v>170</v>
      </c>
      <c r="B185" s="26">
        <f t="shared" si="25"/>
        <v>8123.8221548899492</v>
      </c>
      <c r="C185" s="27">
        <f t="shared" si="22"/>
        <v>12.423098705715912</v>
      </c>
      <c r="D185" s="27">
        <f t="shared" si="28"/>
        <v>2054.6290827054572</v>
      </c>
      <c r="E185" s="8">
        <f t="shared" si="23"/>
        <v>8.9614392488686416</v>
      </c>
      <c r="F185" s="8">
        <f t="shared" si="24"/>
        <v>398.96143924886866</v>
      </c>
      <c r="G185" s="7">
        <f t="shared" si="20"/>
        <v>289.62561284248386</v>
      </c>
      <c r="H185" s="7">
        <f t="shared" si="26"/>
        <v>2.2862421748145607</v>
      </c>
      <c r="I185" s="7">
        <f t="shared" si="21"/>
        <v>0</v>
      </c>
    </row>
    <row r="186" spans="1:9" x14ac:dyDescent="0.2">
      <c r="A186" s="27">
        <f t="shared" si="27"/>
        <v>171</v>
      </c>
      <c r="B186" s="26">
        <f t="shared" si="25"/>
        <v>8149.006003570109</v>
      </c>
      <c r="C186" s="27">
        <f t="shared" si="22"/>
        <v>12.461610311703632</v>
      </c>
      <c r="D186" s="27">
        <f t="shared" si="28"/>
        <v>2067.052181411173</v>
      </c>
      <c r="E186" s="8">
        <f t="shared" si="23"/>
        <v>9.0020469116819299</v>
      </c>
      <c r="F186" s="8">
        <f t="shared" si="24"/>
        <v>399.00204691168193</v>
      </c>
      <c r="G186" s="7">
        <f t="shared" si="20"/>
        <v>289.63298233311286</v>
      </c>
      <c r="H186" s="7">
        <f t="shared" si="26"/>
        <v>2.3009811560725666</v>
      </c>
      <c r="I186" s="7">
        <f t="shared" si="21"/>
        <v>0</v>
      </c>
    </row>
    <row r="187" spans="1:9" x14ac:dyDescent="0.2">
      <c r="A187" s="27">
        <f t="shared" si="27"/>
        <v>172</v>
      </c>
      <c r="B187" s="26">
        <f t="shared" si="25"/>
        <v>8174.2679221811768</v>
      </c>
      <c r="C187" s="27">
        <f t="shared" si="22"/>
        <v>12.500241303669915</v>
      </c>
      <c r="D187" s="27">
        <f t="shared" si="28"/>
        <v>2079.5137917228767</v>
      </c>
      <c r="E187" s="8">
        <f t="shared" si="23"/>
        <v>9.0427192067515314</v>
      </c>
      <c r="F187" s="8">
        <f t="shared" si="24"/>
        <v>399.04271920675154</v>
      </c>
      <c r="G187" s="7">
        <f t="shared" si="20"/>
        <v>289.64036298938862</v>
      </c>
      <c r="H187" s="7">
        <f t="shared" si="26"/>
        <v>2.3157424686240802</v>
      </c>
      <c r="I187" s="7">
        <f t="shared" si="21"/>
        <v>0</v>
      </c>
    </row>
    <row r="188" spans="1:9" x14ac:dyDescent="0.2">
      <c r="A188" s="27">
        <f t="shared" si="27"/>
        <v>173</v>
      </c>
      <c r="B188" s="26">
        <f t="shared" si="25"/>
        <v>8199.6081527399401</v>
      </c>
      <c r="C188" s="27">
        <f t="shared" si="22"/>
        <v>12.538992051711293</v>
      </c>
      <c r="D188" s="27">
        <f t="shared" si="28"/>
        <v>2092.0140330265467</v>
      </c>
      <c r="E188" s="8">
        <f t="shared" si="23"/>
        <v>9.0834564154104598</v>
      </c>
      <c r="F188" s="8">
        <f t="shared" si="24"/>
        <v>399.08345641541047</v>
      </c>
      <c r="G188" s="7">
        <f t="shared" si="20"/>
        <v>289.64775485976912</v>
      </c>
      <c r="H188" s="7">
        <f t="shared" si="26"/>
        <v>2.3305262093850843</v>
      </c>
      <c r="I188" s="7">
        <f t="shared" si="21"/>
        <v>0</v>
      </c>
    </row>
    <row r="189" spans="1:9" x14ac:dyDescent="0.2">
      <c r="A189" s="27">
        <f t="shared" si="27"/>
        <v>174</v>
      </c>
      <c r="B189" s="26">
        <f t="shared" si="25"/>
        <v>8225.0269380134341</v>
      </c>
      <c r="C189" s="27">
        <f t="shared" si="22"/>
        <v>12.5778629270716</v>
      </c>
      <c r="D189" s="27">
        <f t="shared" si="28"/>
        <v>2104.5530250782581</v>
      </c>
      <c r="E189" s="8">
        <f t="shared" si="23"/>
        <v>9.1242588184246234</v>
      </c>
      <c r="F189" s="8">
        <f t="shared" si="24"/>
        <v>399.12425881842461</v>
      </c>
      <c r="G189" s="7">
        <f t="shared" si="20"/>
        <v>289.65515799258947</v>
      </c>
      <c r="H189" s="7">
        <f t="shared" si="26"/>
        <v>2.3453324750257707</v>
      </c>
      <c r="I189" s="7">
        <f t="shared" si="21"/>
        <v>0</v>
      </c>
    </row>
    <row r="190" spans="1:9" x14ac:dyDescent="0.2">
      <c r="A190" s="27">
        <f t="shared" si="27"/>
        <v>175</v>
      </c>
      <c r="B190" s="26">
        <f t="shared" si="25"/>
        <v>8250.5245215212763</v>
      </c>
      <c r="C190" s="27">
        <f t="shared" si="22"/>
        <v>12.616854302145523</v>
      </c>
      <c r="D190" s="27">
        <f t="shared" si="28"/>
        <v>2117.1308880053298</v>
      </c>
      <c r="E190" s="8">
        <f t="shared" si="23"/>
        <v>9.1651266960081674</v>
      </c>
      <c r="F190" s="8">
        <f t="shared" si="24"/>
        <v>399.16512669600814</v>
      </c>
      <c r="G190" s="7">
        <f t="shared" si="20"/>
        <v>289.66257243606645</v>
      </c>
      <c r="H190" s="7">
        <f t="shared" si="26"/>
        <v>2.360161361979749</v>
      </c>
      <c r="I190" s="7">
        <f t="shared" si="21"/>
        <v>0</v>
      </c>
    </row>
    <row r="191" spans="1:9" x14ac:dyDescent="0.2">
      <c r="A191" s="27">
        <f t="shared" si="27"/>
        <v>176</v>
      </c>
      <c r="B191" s="26">
        <f t="shared" si="25"/>
        <v>8276.1011475379928</v>
      </c>
      <c r="C191" s="27">
        <f t="shared" si="22"/>
        <v>12.655966550482175</v>
      </c>
      <c r="D191" s="27">
        <f t="shared" si="28"/>
        <v>2129.7477423074752</v>
      </c>
      <c r="E191" s="8">
        <f t="shared" si="23"/>
        <v>9.2060603278385944</v>
      </c>
      <c r="F191" s="8">
        <f t="shared" si="24"/>
        <v>399.2060603278386</v>
      </c>
      <c r="G191" s="7">
        <f t="shared" si="20"/>
        <v>289.66999823829985</v>
      </c>
      <c r="H191" s="7">
        <f t="shared" si="26"/>
        <v>2.3750129664465476</v>
      </c>
      <c r="I191" s="7">
        <f t="shared" si="21"/>
        <v>0</v>
      </c>
    </row>
    <row r="192" spans="1:9" x14ac:dyDescent="0.2">
      <c r="A192" s="27">
        <f t="shared" si="27"/>
        <v>177</v>
      </c>
      <c r="B192" s="26">
        <f t="shared" si="25"/>
        <v>8301.7570610953608</v>
      </c>
      <c r="C192" s="27">
        <f t="shared" si="22"/>
        <v>12.695200046788669</v>
      </c>
      <c r="D192" s="27">
        <f t="shared" si="28"/>
        <v>2142.4037088579576</v>
      </c>
      <c r="E192" s="8">
        <f t="shared" si="23"/>
        <v>9.2470599930715842</v>
      </c>
      <c r="F192" s="8">
        <f t="shared" si="24"/>
        <v>399.24705999307156</v>
      </c>
      <c r="G192" s="7">
        <f t="shared" si="20"/>
        <v>289.67743544727625</v>
      </c>
      <c r="H192" s="7">
        <f t="shared" si="26"/>
        <v>2.3898873843993442</v>
      </c>
      <c r="I192" s="7">
        <f t="shared" si="21"/>
        <v>0</v>
      </c>
    </row>
    <row r="193" spans="1:9" x14ac:dyDescent="0.2">
      <c r="A193" s="27">
        <f t="shared" si="27"/>
        <v>178</v>
      </c>
      <c r="B193" s="26">
        <f t="shared" si="25"/>
        <v>8327.492507984758</v>
      </c>
      <c r="C193" s="27">
        <f t="shared" si="22"/>
        <v>12.734555166933717</v>
      </c>
      <c r="D193" s="27">
        <f t="shared" si="28"/>
        <v>2155.0989089047462</v>
      </c>
      <c r="E193" s="8">
        <f t="shared" si="23"/>
        <v>9.2881259703555941</v>
      </c>
      <c r="F193" s="8">
        <f t="shared" si="24"/>
        <v>399.28812597035562</v>
      </c>
      <c r="G193" s="7">
        <f t="shared" si="20"/>
        <v>289.68488411087037</v>
      </c>
      <c r="H193" s="7">
        <f t="shared" si="26"/>
        <v>2.4047847115875811</v>
      </c>
      <c r="I193" s="7">
        <f t="shared" si="21"/>
        <v>0</v>
      </c>
    </row>
    <row r="194" spans="1:9" x14ac:dyDescent="0.2">
      <c r="A194" s="27">
        <f t="shared" si="27"/>
        <v>179</v>
      </c>
      <c r="B194" s="26">
        <f t="shared" si="25"/>
        <v>8353.3077347595117</v>
      </c>
      <c r="C194" s="27">
        <f t="shared" si="22"/>
        <v>12.774032287951213</v>
      </c>
      <c r="D194" s="27">
        <f t="shared" si="28"/>
        <v>2167.8334640716798</v>
      </c>
      <c r="E194" s="8">
        <f t="shared" si="23"/>
        <v>9.3292585378461865</v>
      </c>
      <c r="F194" s="8">
        <f t="shared" si="24"/>
        <v>399.32925853784616</v>
      </c>
      <c r="G194" s="7">
        <f t="shared" ref="G194:G241" si="29">(F194/sigma)^0.25</f>
        <v>289.6923442768495</v>
      </c>
      <c r="H194" s="7">
        <f t="shared" si="26"/>
        <v>2.4197050435458323</v>
      </c>
      <c r="I194" s="7">
        <f t="shared" si="21"/>
        <v>0</v>
      </c>
    </row>
    <row r="195" spans="1:9" x14ac:dyDescent="0.2">
      <c r="A195" s="27">
        <f t="shared" si="27"/>
        <v>180</v>
      </c>
      <c r="B195" s="26">
        <f t="shared" si="25"/>
        <v>8379.2029887372664</v>
      </c>
      <c r="C195" s="27">
        <f t="shared" si="22"/>
        <v>12.813631788043862</v>
      </c>
      <c r="D195" s="27">
        <f t="shared" si="28"/>
        <v>2180.6074963596311</v>
      </c>
      <c r="E195" s="8">
        <f t="shared" si="23"/>
        <v>9.3704579732201747</v>
      </c>
      <c r="F195" s="8">
        <f t="shared" si="24"/>
        <v>399.3704579732202</v>
      </c>
      <c r="G195" s="7">
        <f t="shared" si="29"/>
        <v>289.69981599287428</v>
      </c>
      <c r="H195" s="7">
        <f t="shared" si="26"/>
        <v>2.4346484755953952</v>
      </c>
      <c r="I195" s="7">
        <f t="shared" si="21"/>
        <v>0</v>
      </c>
    </row>
    <row r="196" spans="1:9" x14ac:dyDescent="0.2">
      <c r="A196" s="27">
        <f t="shared" si="27"/>
        <v>181</v>
      </c>
      <c r="B196" s="26">
        <f t="shared" si="25"/>
        <v>8405.1785180023526</v>
      </c>
      <c r="C196" s="27">
        <f t="shared" si="22"/>
        <v>12.853354046586798</v>
      </c>
      <c r="D196" s="27">
        <f t="shared" si="28"/>
        <v>2193.4211281476751</v>
      </c>
      <c r="E196" s="8">
        <f t="shared" si="23"/>
        <v>9.4117245536894583</v>
      </c>
      <c r="F196" s="8">
        <f t="shared" si="24"/>
        <v>399.41172455368945</v>
      </c>
      <c r="G196" s="7">
        <f t="shared" si="29"/>
        <v>289.7072993065018</v>
      </c>
      <c r="H196" s="7">
        <f t="shared" si="26"/>
        <v>2.44961510285043</v>
      </c>
      <c r="I196" s="7">
        <f t="shared" si="21"/>
        <v>0</v>
      </c>
    </row>
    <row r="197" spans="1:9" x14ac:dyDescent="0.2">
      <c r="A197" s="27">
        <f t="shared" si="27"/>
        <v>182</v>
      </c>
      <c r="B197" s="26">
        <f t="shared" si="25"/>
        <v>8431.2345714081603</v>
      </c>
      <c r="C197" s="27">
        <f t="shared" si="22"/>
        <v>12.893199444131218</v>
      </c>
      <c r="D197" s="27">
        <f t="shared" si="28"/>
        <v>2206.274482194262</v>
      </c>
      <c r="E197" s="8">
        <f t="shared" si="23"/>
        <v>9.4530585560146871</v>
      </c>
      <c r="F197" s="8">
        <f t="shared" si="24"/>
        <v>399.4530585560147</v>
      </c>
      <c r="G197" s="7">
        <f t="shared" si="29"/>
        <v>289.71479426518874</v>
      </c>
      <c r="H197" s="7">
        <f t="shared" si="26"/>
        <v>2.4646050202243259</v>
      </c>
      <c r="I197" s="7">
        <f t="shared" si="21"/>
        <v>0</v>
      </c>
    </row>
    <row r="198" spans="1:9" x14ac:dyDescent="0.2">
      <c r="A198" s="27">
        <f t="shared" si="27"/>
        <v>183</v>
      </c>
      <c r="B198" s="26">
        <f t="shared" si="25"/>
        <v>8457.3713985795257</v>
      </c>
      <c r="C198" s="27">
        <f t="shared" si="22"/>
        <v>12.933168362408026</v>
      </c>
      <c r="D198" s="27">
        <f t="shared" si="28"/>
        <v>2219.1676816383933</v>
      </c>
      <c r="E198" s="8">
        <f t="shared" si="23"/>
        <v>9.4944602565186855</v>
      </c>
      <c r="F198" s="8">
        <f t="shared" si="24"/>
        <v>399.49446025651866</v>
      </c>
      <c r="G198" s="7">
        <f t="shared" si="29"/>
        <v>289.72230091629234</v>
      </c>
      <c r="H198" s="7">
        <f t="shared" si="26"/>
        <v>2.47961832243152</v>
      </c>
      <c r="I198" s="7">
        <f t="shared" si="21"/>
        <v>0</v>
      </c>
    </row>
    <row r="199" spans="1:9" x14ac:dyDescent="0.2">
      <c r="A199" s="27">
        <f t="shared" si="27"/>
        <v>184</v>
      </c>
      <c r="B199" s="26">
        <f t="shared" si="25"/>
        <v>8483.5892499151232</v>
      </c>
      <c r="C199" s="27">
        <f t="shared" si="22"/>
        <v>12.973261184331491</v>
      </c>
      <c r="D199" s="27">
        <f t="shared" si="28"/>
        <v>2232.1008500008015</v>
      </c>
      <c r="E199" s="8">
        <f t="shared" si="23"/>
        <v>9.5359299310996501</v>
      </c>
      <c r="F199" s="8">
        <f t="shared" si="24"/>
        <v>399.53592993109964</v>
      </c>
      <c r="G199" s="7">
        <f t="shared" si="29"/>
        <v>289.72981930707459</v>
      </c>
      <c r="H199" s="7">
        <f t="shared" si="26"/>
        <v>2.4946551039960241</v>
      </c>
      <c r="I199" s="7">
        <f t="shared" si="21"/>
        <v>0</v>
      </c>
    </row>
    <row r="200" spans="1:9" x14ac:dyDescent="0.2">
      <c r="A200" s="27">
        <f t="shared" si="27"/>
        <v>185</v>
      </c>
      <c r="B200" s="26">
        <f t="shared" si="25"/>
        <v>8509.8883765898609</v>
      </c>
      <c r="C200" s="27">
        <f t="shared" si="22"/>
        <v>13.013478294002921</v>
      </c>
      <c r="D200" s="27">
        <f t="shared" si="28"/>
        <v>2245.074111185133</v>
      </c>
      <c r="E200" s="8">
        <f t="shared" si="23"/>
        <v>9.5774678552441372</v>
      </c>
      <c r="F200" s="8">
        <f t="shared" si="24"/>
        <v>399.57746785524415</v>
      </c>
      <c r="G200" s="7">
        <f t="shared" si="29"/>
        <v>289.73734948470286</v>
      </c>
      <c r="H200" s="7">
        <f t="shared" si="26"/>
        <v>2.5097154592525612</v>
      </c>
      <c r="I200" s="7">
        <f t="shared" si="21"/>
        <v>0</v>
      </c>
    </row>
    <row r="201" spans="1:9" x14ac:dyDescent="0.2">
      <c r="A201" s="27">
        <f t="shared" si="27"/>
        <v>186</v>
      </c>
      <c r="B201" s="26">
        <f t="shared" si="25"/>
        <v>8536.2690305572905</v>
      </c>
      <c r="C201" s="27">
        <f t="shared" si="22"/>
        <v>13.053820076714331</v>
      </c>
      <c r="D201" s="27">
        <f t="shared" si="28"/>
        <v>2258.0875894791361</v>
      </c>
      <c r="E201" s="8">
        <f t="shared" si="23"/>
        <v>9.6190743040398594</v>
      </c>
      <c r="F201" s="8">
        <f t="shared" si="24"/>
        <v>399.61907430403988</v>
      </c>
      <c r="G201" s="7">
        <f t="shared" si="29"/>
        <v>289.74489149625327</v>
      </c>
      <c r="H201" s="7">
        <f t="shared" si="26"/>
        <v>2.5247994823533872</v>
      </c>
      <c r="I201" s="7">
        <f t="shared" ref="I201:I241" si="30">IF(H201&lt;1,0,IF(H200&lt;1,1,0))*A201</f>
        <v>0</v>
      </c>
    </row>
    <row r="202" spans="1:9" x14ac:dyDescent="0.2">
      <c r="A202" s="27">
        <f t="shared" si="27"/>
        <v>187</v>
      </c>
      <c r="B202" s="26">
        <f t="shared" si="25"/>
        <v>8562.7314645520182</v>
      </c>
      <c r="C202" s="27">
        <f t="shared" si="22"/>
        <v>13.094286918952145</v>
      </c>
      <c r="D202" s="27">
        <f t="shared" si="28"/>
        <v>2271.1414095558503</v>
      </c>
      <c r="E202" s="8">
        <f t="shared" si="23"/>
        <v>9.6607495521882463</v>
      </c>
      <c r="F202" s="8">
        <f t="shared" si="24"/>
        <v>399.66074955218824</v>
      </c>
      <c r="G202" s="7">
        <f t="shared" si="29"/>
        <v>289.75244538871237</v>
      </c>
      <c r="H202" s="7">
        <f t="shared" si="26"/>
        <v>2.5399072672715874</v>
      </c>
      <c r="I202" s="7">
        <f t="shared" si="30"/>
        <v>0</v>
      </c>
    </row>
    <row r="203" spans="1:9" x14ac:dyDescent="0.2">
      <c r="A203" s="27">
        <f t="shared" si="27"/>
        <v>188</v>
      </c>
      <c r="B203" s="26">
        <f t="shared" si="25"/>
        <v>8589.2759320921305</v>
      </c>
      <c r="C203" s="27">
        <f t="shared" si="22"/>
        <v>13.134879208400898</v>
      </c>
      <c r="D203" s="27">
        <f t="shared" si="28"/>
        <v>2284.2356964748024</v>
      </c>
      <c r="E203" s="8">
        <f t="shared" si="23"/>
        <v>9.7024938740168416</v>
      </c>
      <c r="F203" s="8">
        <f t="shared" si="24"/>
        <v>399.70249387401685</v>
      </c>
      <c r="G203" s="7">
        <f t="shared" si="29"/>
        <v>289.76001120897968</v>
      </c>
      <c r="H203" s="7">
        <f t="shared" si="26"/>
        <v>2.5550389078061926</v>
      </c>
      <c r="I203" s="7">
        <f t="shared" si="30"/>
        <v>0</v>
      </c>
    </row>
    <row r="204" spans="1:9" x14ac:dyDescent="0.2">
      <c r="A204" s="27">
        <f t="shared" si="27"/>
        <v>189</v>
      </c>
      <c r="B204" s="26">
        <f t="shared" si="25"/>
        <v>8615.9026874816172</v>
      </c>
      <c r="C204" s="27">
        <f t="shared" si="22"/>
        <v>13.175597333946943</v>
      </c>
      <c r="D204" s="27">
        <f t="shared" si="28"/>
        <v>2297.3705756832032</v>
      </c>
      <c r="E204" s="8">
        <f t="shared" si="23"/>
        <v>9.7443075434914626</v>
      </c>
      <c r="F204" s="8">
        <f t="shared" si="24"/>
        <v>399.74430754349146</v>
      </c>
      <c r="G204" s="7">
        <f t="shared" si="29"/>
        <v>289.76758900387006</v>
      </c>
      <c r="H204" s="7">
        <f t="shared" si="26"/>
        <v>2.5701944975869537</v>
      </c>
      <c r="I204" s="7">
        <f t="shared" si="30"/>
        <v>0</v>
      </c>
    </row>
    <row r="205" spans="1:9" x14ac:dyDescent="0.2">
      <c r="A205" s="27">
        <f t="shared" si="27"/>
        <v>190</v>
      </c>
      <c r="B205" s="26">
        <f t="shared" si="25"/>
        <v>8642.6119858128113</v>
      </c>
      <c r="C205" s="27">
        <f t="shared" si="22"/>
        <v>13.216441685682181</v>
      </c>
      <c r="D205" s="27">
        <f t="shared" si="28"/>
        <v>2310.5461730171501</v>
      </c>
      <c r="E205" s="8">
        <f t="shared" si="23"/>
        <v>9.7861908342282078</v>
      </c>
      <c r="F205" s="8">
        <f t="shared" si="24"/>
        <v>399.78619083422819</v>
      </c>
      <c r="G205" s="7">
        <f t="shared" si="29"/>
        <v>289.77517882011506</v>
      </c>
      <c r="H205" s="7">
        <f t="shared" si="26"/>
        <v>2.585374130076957</v>
      </c>
      <c r="I205" s="7">
        <f t="shared" si="30"/>
        <v>0</v>
      </c>
    </row>
    <row r="206" spans="1:9" x14ac:dyDescent="0.2">
      <c r="A206" s="27">
        <f t="shared" si="27"/>
        <v>191</v>
      </c>
      <c r="B206" s="26">
        <f t="shared" si="25"/>
        <v>8669.4040829688311</v>
      </c>
      <c r="C206" s="27">
        <f t="shared" si="22"/>
        <v>13.257412654907796</v>
      </c>
      <c r="D206" s="27">
        <f t="shared" si="28"/>
        <v>2323.7626147028323</v>
      </c>
      <c r="E206" s="8">
        <f t="shared" si="23"/>
        <v>9.8281440195052561</v>
      </c>
      <c r="F206" s="8">
        <f t="shared" si="24"/>
        <v>399.82814401950526</v>
      </c>
      <c r="G206" s="7">
        <f t="shared" si="29"/>
        <v>289.78278070436608</v>
      </c>
      <c r="H206" s="7">
        <f t="shared" si="26"/>
        <v>2.6005778985789902</v>
      </c>
      <c r="I206" s="7">
        <f t="shared" si="30"/>
        <v>0</v>
      </c>
    </row>
    <row r="207" spans="1:9" x14ac:dyDescent="0.2">
      <c r="A207" s="27">
        <f t="shared" si="27"/>
        <v>192</v>
      </c>
      <c r="B207" s="26">
        <f t="shared" si="25"/>
        <v>8696.2792356260361</v>
      </c>
      <c r="C207" s="27">
        <f t="shared" ref="C207:C353" si="31">B207*CO2_to_ppm</f>
        <v>13.298510634138012</v>
      </c>
      <c r="D207" s="27">
        <f t="shared" si="28"/>
        <v>2337.0200273577402</v>
      </c>
      <c r="E207" s="8">
        <f t="shared" ref="E207:E270" si="32">dSab_0*(D207/D$15)^Exponent</f>
        <v>9.8701673722744907</v>
      </c>
      <c r="F207" s="8">
        <f t="shared" ref="F207:F241" si="33">Sab_0+E207</f>
        <v>399.87016737227447</v>
      </c>
      <c r="G207" s="7">
        <f t="shared" si="29"/>
        <v>289.79039470319532</v>
      </c>
      <c r="H207" s="7">
        <f t="shared" si="26"/>
        <v>2.6158058962374753</v>
      </c>
      <c r="I207" s="7">
        <f t="shared" si="30"/>
        <v>0</v>
      </c>
    </row>
    <row r="208" spans="1:9" x14ac:dyDescent="0.2">
      <c r="A208" s="27">
        <f t="shared" si="27"/>
        <v>193</v>
      </c>
      <c r="B208" s="26">
        <f t="shared" ref="B208:B271" si="34">B207*Faktor</f>
        <v>8723.2377012564775</v>
      </c>
      <c r="C208" s="27">
        <f t="shared" si="31"/>
        <v>13.33973601710384</v>
      </c>
      <c r="D208" s="27">
        <f t="shared" si="28"/>
        <v>2350.3185379918782</v>
      </c>
      <c r="E208" s="8">
        <f t="shared" si="32"/>
        <v>9.9122611651729269</v>
      </c>
      <c r="F208" s="8">
        <f t="shared" si="33"/>
        <v>399.91226116517294</v>
      </c>
      <c r="G208" s="7">
        <f t="shared" si="29"/>
        <v>289.79802086309883</v>
      </c>
      <c r="H208" s="7">
        <f t="shared" ref="H208:H241" si="35">(G208-G$15)*Rueck</f>
        <v>2.6310582160444937</v>
      </c>
      <c r="I208" s="7">
        <f t="shared" si="30"/>
        <v>0</v>
      </c>
    </row>
    <row r="209" spans="1:9" x14ac:dyDescent="0.2">
      <c r="A209" s="27">
        <f t="shared" ref="A209:A272" si="36">A208+1</f>
        <v>194</v>
      </c>
      <c r="B209" s="26">
        <f t="shared" si="34"/>
        <v>8750.2797381303735</v>
      </c>
      <c r="C209" s="27">
        <f t="shared" si="31"/>
        <v>13.381089198756865</v>
      </c>
      <c r="D209" s="27">
        <f t="shared" ref="D209:D241" si="37">D208+C208</f>
        <v>2363.6582740089821</v>
      </c>
      <c r="E209" s="8">
        <f t="shared" si="32"/>
        <v>9.9544256705340075</v>
      </c>
      <c r="F209" s="8">
        <f t="shared" si="33"/>
        <v>399.95442567053402</v>
      </c>
      <c r="G209" s="7">
        <f t="shared" si="29"/>
        <v>289.80565923049801</v>
      </c>
      <c r="H209" s="7">
        <f t="shared" si="35"/>
        <v>2.6463349508428564</v>
      </c>
      <c r="I209" s="7">
        <f t="shared" si="30"/>
        <v>0</v>
      </c>
    </row>
    <row r="210" spans="1:9" x14ac:dyDescent="0.2">
      <c r="A210" s="27">
        <f t="shared" si="36"/>
        <v>195</v>
      </c>
      <c r="B210" s="26">
        <f t="shared" si="34"/>
        <v>8777.4056053185777</v>
      </c>
      <c r="C210" s="27">
        <f t="shared" si="31"/>
        <v>13.42257057527301</v>
      </c>
      <c r="D210" s="27">
        <f t="shared" si="37"/>
        <v>2377.0393632077389</v>
      </c>
      <c r="E210" s="8">
        <f t="shared" si="32"/>
        <v>9.9966611603986593</v>
      </c>
      <c r="F210" s="8">
        <f t="shared" si="33"/>
        <v>399.99666116039867</v>
      </c>
      <c r="G210" s="7">
        <f t="shared" si="29"/>
        <v>289.81330985174179</v>
      </c>
      <c r="H210" s="7">
        <f t="shared" si="35"/>
        <v>2.6616361933304233</v>
      </c>
      <c r="I210" s="7">
        <f t="shared" si="30"/>
        <v>0</v>
      </c>
    </row>
    <row r="211" spans="1:9" x14ac:dyDescent="0.2">
      <c r="A211" s="27">
        <f t="shared" si="36"/>
        <v>196</v>
      </c>
      <c r="B211" s="26">
        <f t="shared" si="34"/>
        <v>8804.6155626950658</v>
      </c>
      <c r="C211" s="27">
        <f t="shared" si="31"/>
        <v>13.464180544056358</v>
      </c>
      <c r="D211" s="27">
        <f t="shared" si="37"/>
        <v>2390.4619337830118</v>
      </c>
      <c r="E211" s="8">
        <f t="shared" si="32"/>
        <v>10.038967906526246</v>
      </c>
      <c r="F211" s="8">
        <f t="shared" si="33"/>
        <v>400.03896790652624</v>
      </c>
      <c r="G211" s="7">
        <f t="shared" si="29"/>
        <v>289.82097277310811</v>
      </c>
      <c r="H211" s="7">
        <f t="shared" si="35"/>
        <v>2.6769620360630597</v>
      </c>
      <c r="I211" s="7">
        <f t="shared" si="30"/>
        <v>0</v>
      </c>
    </row>
    <row r="212" spans="1:9" x14ac:dyDescent="0.2">
      <c r="A212" s="27">
        <f t="shared" si="36"/>
        <v>197</v>
      </c>
      <c r="B212" s="26">
        <f t="shared" si="34"/>
        <v>8831.909870939422</v>
      </c>
      <c r="C212" s="27">
        <f t="shared" si="31"/>
        <v>13.505919503742934</v>
      </c>
      <c r="D212" s="27">
        <f t="shared" si="37"/>
        <v>2403.9261143270683</v>
      </c>
      <c r="E212" s="8">
        <f t="shared" si="32"/>
        <v>10.081346180405324</v>
      </c>
      <c r="F212" s="8">
        <f t="shared" si="33"/>
        <v>400.08134618040532</v>
      </c>
      <c r="G212" s="7">
        <f t="shared" si="29"/>
        <v>289.82864804080646</v>
      </c>
      <c r="H212" s="7">
        <f t="shared" si="35"/>
        <v>2.6923125714597518</v>
      </c>
      <c r="I212" s="7">
        <f t="shared" si="30"/>
        <v>0</v>
      </c>
    </row>
    <row r="213" spans="1:9" x14ac:dyDescent="0.2">
      <c r="A213" s="27">
        <f t="shared" si="36"/>
        <v>198</v>
      </c>
      <c r="B213" s="26">
        <f t="shared" si="34"/>
        <v>8859.2887915393349</v>
      </c>
      <c r="C213" s="27">
        <f t="shared" si="31"/>
        <v>13.54778785420454</v>
      </c>
      <c r="D213" s="27">
        <f t="shared" si="37"/>
        <v>2417.4320338308112</v>
      </c>
      <c r="E213" s="8">
        <f t="shared" si="32"/>
        <v>10.123796253264238</v>
      </c>
      <c r="F213" s="8">
        <f t="shared" si="33"/>
        <v>400.12379625326423</v>
      </c>
      <c r="G213" s="7">
        <f t="shared" si="29"/>
        <v>289.8363357009797</v>
      </c>
      <c r="H213" s="7">
        <f t="shared" si="35"/>
        <v>2.7076878918062448</v>
      </c>
      <c r="I213" s="7">
        <f t="shared" si="30"/>
        <v>0</v>
      </c>
    </row>
    <row r="214" spans="1:9" x14ac:dyDescent="0.2">
      <c r="A214" s="27">
        <f t="shared" si="36"/>
        <v>199</v>
      </c>
      <c r="B214" s="26">
        <f t="shared" si="34"/>
        <v>8886.7525867931072</v>
      </c>
      <c r="C214" s="27">
        <f t="shared" si="31"/>
        <v>13.589785996552573</v>
      </c>
      <c r="D214" s="27">
        <f t="shared" si="37"/>
        <v>2430.9798216850158</v>
      </c>
      <c r="E214" s="8">
        <f t="shared" si="32"/>
        <v>10.166318396081573</v>
      </c>
      <c r="F214" s="8">
        <f t="shared" si="33"/>
        <v>400.16631839608158</v>
      </c>
      <c r="G214" s="7">
        <f t="shared" si="29"/>
        <v>289.84403579970495</v>
      </c>
      <c r="H214" s="7">
        <f t="shared" si="35"/>
        <v>2.7230880892567484</v>
      </c>
      <c r="I214" s="7">
        <f t="shared" si="30"/>
        <v>0</v>
      </c>
    </row>
    <row r="215" spans="1:9" x14ac:dyDescent="0.2">
      <c r="A215" s="27">
        <f t="shared" si="36"/>
        <v>200</v>
      </c>
      <c r="B215" s="26">
        <f t="shared" si="34"/>
        <v>8914.3015198121666</v>
      </c>
      <c r="C215" s="27">
        <f t="shared" si="31"/>
        <v>13.631914333141887</v>
      </c>
      <c r="D215" s="27">
        <f t="shared" si="37"/>
        <v>2444.5696076815684</v>
      </c>
      <c r="E215" s="8">
        <f t="shared" si="32"/>
        <v>10.208912879596422</v>
      </c>
      <c r="F215" s="8">
        <f t="shared" si="33"/>
        <v>400.20891287959643</v>
      </c>
      <c r="G215" s="7">
        <f t="shared" si="29"/>
        <v>289.85174838299724</v>
      </c>
      <c r="H215" s="7">
        <f t="shared" si="35"/>
        <v>2.7385132558413261</v>
      </c>
      <c r="I215" s="7">
        <f t="shared" si="30"/>
        <v>0</v>
      </c>
    </row>
    <row r="216" spans="1:9" x14ac:dyDescent="0.2">
      <c r="A216" s="27">
        <f t="shared" si="36"/>
        <v>201</v>
      </c>
      <c r="B216" s="26">
        <f t="shared" si="34"/>
        <v>8941.9358545235846</v>
      </c>
      <c r="C216" s="27">
        <f t="shared" si="31"/>
        <v>13.674173267574629</v>
      </c>
      <c r="D216" s="27">
        <f t="shared" si="37"/>
        <v>2458.2015220147105</v>
      </c>
      <c r="E216" s="8">
        <f t="shared" si="32"/>
        <v>10.251579974318554</v>
      </c>
      <c r="F216" s="8">
        <f t="shared" si="33"/>
        <v>400.25157997431853</v>
      </c>
      <c r="G216" s="7">
        <f t="shared" si="29"/>
        <v>289.8594734968093</v>
      </c>
      <c r="H216" s="7">
        <f t="shared" si="35"/>
        <v>2.7539634834654407</v>
      </c>
      <c r="I216" s="7">
        <f t="shared" si="30"/>
        <v>0</v>
      </c>
    </row>
    <row r="217" spans="1:9" x14ac:dyDescent="0.2">
      <c r="A217" s="27">
        <f t="shared" si="36"/>
        <v>202</v>
      </c>
      <c r="B217" s="26">
        <f t="shared" si="34"/>
        <v>8969.6558556726086</v>
      </c>
      <c r="C217" s="27">
        <f t="shared" si="31"/>
        <v>13.71656320470411</v>
      </c>
      <c r="D217" s="27">
        <f t="shared" si="37"/>
        <v>2471.8756952822851</v>
      </c>
      <c r="E217" s="8">
        <f t="shared" si="32"/>
        <v>10.294319950538371</v>
      </c>
      <c r="F217" s="8">
        <f t="shared" si="33"/>
        <v>400.29431995053835</v>
      </c>
      <c r="G217" s="7">
        <f t="shared" si="29"/>
        <v>289.8672111870348</v>
      </c>
      <c r="H217" s="7">
        <f t="shared" si="35"/>
        <v>2.7694388639164345</v>
      </c>
      <c r="I217" s="7">
        <f t="shared" si="30"/>
        <v>0</v>
      </c>
    </row>
    <row r="218" spans="1:9" x14ac:dyDescent="0.2">
      <c r="A218" s="27">
        <f t="shared" si="36"/>
        <v>203</v>
      </c>
      <c r="B218" s="26">
        <f t="shared" si="34"/>
        <v>8997.4617888251942</v>
      </c>
      <c r="C218" s="27">
        <f t="shared" si="31"/>
        <v>13.759084550638693</v>
      </c>
      <c r="D218" s="27">
        <f t="shared" si="37"/>
        <v>2485.5922584869891</v>
      </c>
      <c r="E218" s="8">
        <f t="shared" si="32"/>
        <v>10.337133078336779</v>
      </c>
      <c r="F218" s="8">
        <f t="shared" si="33"/>
        <v>400.33713307833676</v>
      </c>
      <c r="G218" s="7">
        <f t="shared" si="29"/>
        <v>289.87496149950925</v>
      </c>
      <c r="H218" s="7">
        <f t="shared" si="35"/>
        <v>2.7849394888653478</v>
      </c>
      <c r="I218" s="7">
        <f t="shared" si="30"/>
        <v>0</v>
      </c>
    </row>
    <row r="219" spans="1:9" x14ac:dyDescent="0.2">
      <c r="A219" s="27">
        <f t="shared" si="36"/>
        <v>204</v>
      </c>
      <c r="B219" s="26">
        <f t="shared" si="34"/>
        <v>9025.3539203705532</v>
      </c>
      <c r="C219" s="27">
        <f t="shared" si="31"/>
        <v>13.801737712745675</v>
      </c>
      <c r="D219" s="27">
        <f t="shared" si="37"/>
        <v>2499.3513430376279</v>
      </c>
      <c r="E219" s="8">
        <f t="shared" si="32"/>
        <v>10.380019627594869</v>
      </c>
      <c r="F219" s="8">
        <f t="shared" si="33"/>
        <v>400.38001962759489</v>
      </c>
      <c r="G219" s="7">
        <f t="shared" si="29"/>
        <v>289.88272448001231</v>
      </c>
      <c r="H219" s="7">
        <f t="shared" si="35"/>
        <v>2.8004654498714672</v>
      </c>
      <c r="I219" s="7">
        <f t="shared" si="30"/>
        <v>0</v>
      </c>
    </row>
    <row r="220" spans="1:9" x14ac:dyDescent="0.2">
      <c r="A220" s="27">
        <f t="shared" si="36"/>
        <v>205</v>
      </c>
      <c r="B220" s="26">
        <f t="shared" si="34"/>
        <v>9053.3325175237023</v>
      </c>
      <c r="C220" s="27">
        <f t="shared" si="31"/>
        <v>13.844523099655188</v>
      </c>
      <c r="D220" s="27">
        <f t="shared" si="37"/>
        <v>2513.1530807503736</v>
      </c>
      <c r="E220" s="8">
        <f t="shared" si="32"/>
        <v>10.422979868003491</v>
      </c>
      <c r="F220" s="8">
        <f t="shared" si="33"/>
        <v>400.42297986800349</v>
      </c>
      <c r="G220" s="7">
        <f t="shared" si="29"/>
        <v>289.89050017426911</v>
      </c>
      <c r="H220" s="7">
        <f t="shared" si="35"/>
        <v>2.8160168383850532</v>
      </c>
      <c r="I220" s="7">
        <f t="shared" si="30"/>
        <v>0</v>
      </c>
    </row>
    <row r="221" spans="1:9" x14ac:dyDescent="0.2">
      <c r="A221" s="27">
        <f t="shared" si="36"/>
        <v>206</v>
      </c>
      <c r="B221" s="26">
        <f t="shared" si="34"/>
        <v>9081.3978483280262</v>
      </c>
      <c r="C221" s="27">
        <f t="shared" si="31"/>
        <v>13.88744112126412</v>
      </c>
      <c r="D221" s="27">
        <f t="shared" si="37"/>
        <v>2526.997603850029</v>
      </c>
      <c r="E221" s="8">
        <f t="shared" si="32"/>
        <v>10.466014069072678</v>
      </c>
      <c r="F221" s="8">
        <f t="shared" si="33"/>
        <v>400.46601406907268</v>
      </c>
      <c r="G221" s="7">
        <f t="shared" si="29"/>
        <v>289.8982886279519</v>
      </c>
      <c r="H221" s="7">
        <f t="shared" si="35"/>
        <v>2.8315937457506379</v>
      </c>
      <c r="I221" s="7">
        <f t="shared" si="30"/>
        <v>0</v>
      </c>
    </row>
    <row r="222" spans="1:9" x14ac:dyDescent="0.2">
      <c r="A222" s="27">
        <f t="shared" si="36"/>
        <v>207</v>
      </c>
      <c r="B222" s="26">
        <f t="shared" si="34"/>
        <v>9109.5501816578435</v>
      </c>
      <c r="C222" s="27">
        <f t="shared" si="31"/>
        <v>13.93049218874004</v>
      </c>
      <c r="D222" s="27">
        <f t="shared" si="37"/>
        <v>2540.8850449712932</v>
      </c>
      <c r="E222" s="8">
        <f t="shared" si="32"/>
        <v>10.509122500140929</v>
      </c>
      <c r="F222" s="8">
        <f t="shared" si="33"/>
        <v>400.5091225001409</v>
      </c>
      <c r="G222" s="7">
        <f t="shared" si="29"/>
        <v>289.90608988668191</v>
      </c>
      <c r="H222" s="7">
        <f t="shared" si="35"/>
        <v>2.8471962632106624</v>
      </c>
      <c r="I222" s="7">
        <f t="shared" si="30"/>
        <v>0</v>
      </c>
    </row>
    <row r="223" spans="1:9" x14ac:dyDescent="0.2">
      <c r="A223" s="27">
        <f t="shared" si="36"/>
        <v>208</v>
      </c>
      <c r="B223" s="26">
        <f t="shared" si="34"/>
        <v>9137.7897872209833</v>
      </c>
      <c r="C223" s="27">
        <f t="shared" si="31"/>
        <v>13.973676714525133</v>
      </c>
      <c r="D223" s="27">
        <f t="shared" si="37"/>
        <v>2554.8155371600333</v>
      </c>
      <c r="E223" s="8">
        <f t="shared" si="32"/>
        <v>10.552305430384395</v>
      </c>
      <c r="F223" s="8">
        <f t="shared" si="33"/>
        <v>400.55230543038442</v>
      </c>
      <c r="G223" s="7">
        <f t="shared" si="29"/>
        <v>289.91390399603108</v>
      </c>
      <c r="H223" s="7">
        <f t="shared" si="35"/>
        <v>2.8628244819090014</v>
      </c>
      <c r="I223" s="7">
        <f t="shared" si="30"/>
        <v>0</v>
      </c>
    </row>
    <row r="224" spans="1:9" x14ac:dyDescent="0.2">
      <c r="A224" s="27">
        <f t="shared" si="36"/>
        <v>209</v>
      </c>
      <c r="B224" s="26">
        <f t="shared" si="34"/>
        <v>9166.1169355613692</v>
      </c>
      <c r="C224" s="27">
        <f t="shared" si="31"/>
        <v>14.016995112340163</v>
      </c>
      <c r="D224" s="27">
        <f t="shared" si="37"/>
        <v>2568.7892138745583</v>
      </c>
      <c r="E224" s="8">
        <f t="shared" si="32"/>
        <v>10.595563128825876</v>
      </c>
      <c r="F224" s="8">
        <f t="shared" si="33"/>
        <v>400.59556312882586</v>
      </c>
      <c r="G224" s="7">
        <f t="shared" si="29"/>
        <v>289.92173100152252</v>
      </c>
      <c r="H224" s="7">
        <f t="shared" si="35"/>
        <v>2.8784784928918725</v>
      </c>
      <c r="I224" s="7">
        <f t="shared" si="30"/>
        <v>0</v>
      </c>
    </row>
    <row r="225" spans="1:9" x14ac:dyDescent="0.2">
      <c r="A225" s="27">
        <f t="shared" si="36"/>
        <v>210</v>
      </c>
      <c r="B225" s="26">
        <f t="shared" si="34"/>
        <v>9194.5318980616103</v>
      </c>
      <c r="C225" s="27">
        <f t="shared" si="31"/>
        <v>14.060447797188418</v>
      </c>
      <c r="D225" s="27">
        <f t="shared" si="37"/>
        <v>2582.8062089868986</v>
      </c>
      <c r="E225" s="8">
        <f t="shared" si="32"/>
        <v>10.63889586434377</v>
      </c>
      <c r="F225" s="8">
        <f t="shared" si="33"/>
        <v>400.63889586434379</v>
      </c>
      <c r="G225" s="7">
        <f t="shared" si="29"/>
        <v>289.92957094863425</v>
      </c>
      <c r="H225" s="7">
        <f t="shared" si="35"/>
        <v>2.8941583871153398</v>
      </c>
      <c r="I225" s="7">
        <f t="shared" si="30"/>
        <v>0</v>
      </c>
    </row>
    <row r="226" spans="1:9" x14ac:dyDescent="0.2">
      <c r="A226" s="27">
        <f t="shared" si="36"/>
        <v>211</v>
      </c>
      <c r="B226" s="26">
        <f t="shared" si="34"/>
        <v>9223.0349469456014</v>
      </c>
      <c r="C226" s="27">
        <f t="shared" si="31"/>
        <v>14.104035185359702</v>
      </c>
      <c r="D226" s="27">
        <f t="shared" si="37"/>
        <v>2596.8666567840869</v>
      </c>
      <c r="E226" s="8">
        <f t="shared" si="32"/>
        <v>10.682303905680818</v>
      </c>
      <c r="F226" s="8">
        <f t="shared" si="33"/>
        <v>400.68230390568084</v>
      </c>
      <c r="G226" s="7">
        <f t="shared" si="29"/>
        <v>289.93742388279844</v>
      </c>
      <c r="H226" s="7">
        <f t="shared" si="35"/>
        <v>2.909864255443722</v>
      </c>
      <c r="I226" s="7">
        <f t="shared" si="30"/>
        <v>0</v>
      </c>
    </row>
    <row r="227" spans="1:9" x14ac:dyDescent="0.2">
      <c r="A227" s="27">
        <f t="shared" si="36"/>
        <v>212</v>
      </c>
      <c r="B227" s="26">
        <f t="shared" si="34"/>
        <v>9251.6263552811342</v>
      </c>
      <c r="C227" s="27">
        <f t="shared" si="31"/>
        <v>14.14775769443432</v>
      </c>
      <c r="D227" s="27">
        <f t="shared" si="37"/>
        <v>2610.9706919694468</v>
      </c>
      <c r="E227" s="8">
        <f t="shared" si="32"/>
        <v>10.725787521452803</v>
      </c>
      <c r="F227" s="8">
        <f t="shared" si="33"/>
        <v>400.72578752145279</v>
      </c>
      <c r="G227" s="7">
        <f t="shared" si="29"/>
        <v>289.94528984940456</v>
      </c>
      <c r="H227" s="7">
        <f t="shared" si="35"/>
        <v>2.9255961886559589</v>
      </c>
      <c r="I227" s="7">
        <f t="shared" si="30"/>
        <v>0</v>
      </c>
    </row>
    <row r="228" spans="1:9" x14ac:dyDescent="0.2">
      <c r="A228" s="27">
        <f t="shared" si="36"/>
        <v>213</v>
      </c>
      <c r="B228" s="26">
        <f t="shared" si="34"/>
        <v>9280.3063969825071</v>
      </c>
      <c r="C228" s="27">
        <f t="shared" si="31"/>
        <v>14.191615743287068</v>
      </c>
      <c r="D228" s="27">
        <f t="shared" si="37"/>
        <v>2625.1184496638812</v>
      </c>
      <c r="E228" s="8">
        <f t="shared" si="32"/>
        <v>10.769346980157065</v>
      </c>
      <c r="F228" s="8">
        <f t="shared" si="33"/>
        <v>400.76934698015708</v>
      </c>
      <c r="G228" s="7">
        <f t="shared" si="29"/>
        <v>289.95316889379978</v>
      </c>
      <c r="H228" s="7">
        <f t="shared" si="35"/>
        <v>2.9413542774464077</v>
      </c>
      <c r="I228" s="7">
        <f t="shared" si="30"/>
        <v>0</v>
      </c>
    </row>
    <row r="229" spans="1:9" x14ac:dyDescent="0.2">
      <c r="A229" s="27">
        <f t="shared" si="36"/>
        <v>214</v>
      </c>
      <c r="B229" s="26">
        <f t="shared" si="34"/>
        <v>9309.0753468131534</v>
      </c>
      <c r="C229" s="27">
        <f t="shared" si="31"/>
        <v>14.235609752091259</v>
      </c>
      <c r="D229" s="27">
        <f t="shared" si="37"/>
        <v>2639.3100654071682</v>
      </c>
      <c r="E229" s="8">
        <f t="shared" si="32"/>
        <v>10.812982550180957</v>
      </c>
      <c r="F229" s="8">
        <f t="shared" si="33"/>
        <v>400.81298255018095</v>
      </c>
      <c r="G229" s="7">
        <f t="shared" si="29"/>
        <v>289.96106106129156</v>
      </c>
      <c r="H229" s="7">
        <f t="shared" si="35"/>
        <v>2.9571386124299579</v>
      </c>
      <c r="I229" s="7">
        <f t="shared" si="30"/>
        <v>0</v>
      </c>
    </row>
    <row r="230" spans="1:9" x14ac:dyDescent="0.2">
      <c r="A230" s="27">
        <f t="shared" si="36"/>
        <v>215</v>
      </c>
      <c r="B230" s="26">
        <f t="shared" si="34"/>
        <v>9337.9334803882757</v>
      </c>
      <c r="C230" s="27">
        <f t="shared" si="31"/>
        <v>14.279740142322744</v>
      </c>
      <c r="D230" s="27">
        <f t="shared" si="37"/>
        <v>2653.5456751592596</v>
      </c>
      <c r="E230" s="8">
        <f t="shared" si="32"/>
        <v>10.856694499810141</v>
      </c>
      <c r="F230" s="8">
        <f t="shared" si="33"/>
        <v>400.85669449981015</v>
      </c>
      <c r="G230" s="7">
        <f t="shared" si="29"/>
        <v>289.96896639714822</v>
      </c>
      <c r="H230" s="7">
        <f t="shared" si="35"/>
        <v>2.972949284143283</v>
      </c>
      <c r="I230" s="7">
        <f t="shared" si="30"/>
        <v>0</v>
      </c>
    </row>
    <row r="231" spans="1:9" x14ac:dyDescent="0.2">
      <c r="A231" s="27">
        <f t="shared" si="36"/>
        <v>216</v>
      </c>
      <c r="B231" s="26">
        <f t="shared" si="34"/>
        <v>9366.8810741774796</v>
      </c>
      <c r="C231" s="27">
        <f t="shared" si="31"/>
        <v>14.324007336763946</v>
      </c>
      <c r="D231" s="27">
        <f t="shared" si="37"/>
        <v>2667.8254153015823</v>
      </c>
      <c r="E231" s="8">
        <f t="shared" si="32"/>
        <v>10.900483097236803</v>
      </c>
      <c r="F231" s="8">
        <f t="shared" si="33"/>
        <v>400.90048309723682</v>
      </c>
      <c r="G231" s="7">
        <f t="shared" si="29"/>
        <v>289.97688494660031</v>
      </c>
      <c r="H231" s="7">
        <f t="shared" si="35"/>
        <v>2.9887863830474544</v>
      </c>
      <c r="I231" s="7">
        <f t="shared" si="30"/>
        <v>0</v>
      </c>
    </row>
    <row r="232" spans="1:9" x14ac:dyDescent="0.2">
      <c r="A232" s="27">
        <f t="shared" si="36"/>
        <v>217</v>
      </c>
      <c r="B232" s="26">
        <f t="shared" si="34"/>
        <v>9395.9184055074311</v>
      </c>
      <c r="C232" s="27">
        <f t="shared" si="31"/>
        <v>14.368411759507916</v>
      </c>
      <c r="D232" s="27">
        <f t="shared" si="37"/>
        <v>2682.1494226383461</v>
      </c>
      <c r="E232" s="8">
        <f t="shared" si="32"/>
        <v>10.944348610567754</v>
      </c>
      <c r="F232" s="8">
        <f t="shared" si="33"/>
        <v>400.94434861056777</v>
      </c>
      <c r="G232" s="7">
        <f t="shared" si="29"/>
        <v>289.98481675484265</v>
      </c>
      <c r="H232" s="7">
        <f t="shared" si="35"/>
        <v>3.0046499995321483</v>
      </c>
      <c r="I232" s="7">
        <f t="shared" si="30"/>
        <v>0</v>
      </c>
    </row>
    <row r="233" spans="1:9" x14ac:dyDescent="0.2">
      <c r="A233" s="27">
        <f t="shared" si="36"/>
        <v>218</v>
      </c>
      <c r="B233" s="26">
        <f t="shared" si="34"/>
        <v>9425.0457525645052</v>
      </c>
      <c r="C233" s="27">
        <f t="shared" si="31"/>
        <v>14.412953835962393</v>
      </c>
      <c r="D233" s="27">
        <f t="shared" si="37"/>
        <v>2696.5178343978541</v>
      </c>
      <c r="E233" s="8">
        <f t="shared" si="32"/>
        <v>10.988291307832405</v>
      </c>
      <c r="F233" s="8">
        <f t="shared" si="33"/>
        <v>400.98829130783241</v>
      </c>
      <c r="G233" s="7">
        <f t="shared" si="29"/>
        <v>289.99276186703577</v>
      </c>
      <c r="H233" s="7">
        <f t="shared" si="35"/>
        <v>3.0205402239183741</v>
      </c>
      <c r="I233" s="7">
        <f t="shared" si="30"/>
        <v>0</v>
      </c>
    </row>
    <row r="234" spans="1:9" x14ac:dyDescent="0.2">
      <c r="A234" s="27">
        <f t="shared" si="36"/>
        <v>219</v>
      </c>
      <c r="B234" s="26">
        <f t="shared" si="34"/>
        <v>9454.2633943974561</v>
      </c>
      <c r="C234" s="27">
        <f t="shared" si="31"/>
        <v>14.457633992853877</v>
      </c>
      <c r="D234" s="27">
        <f t="shared" si="37"/>
        <v>2710.9307882338167</v>
      </c>
      <c r="E234" s="8">
        <f t="shared" si="32"/>
        <v>11.032311456990662</v>
      </c>
      <c r="F234" s="8">
        <f t="shared" si="33"/>
        <v>401.03231145699067</v>
      </c>
      <c r="G234" s="7">
        <f t="shared" si="29"/>
        <v>290.00072032830616</v>
      </c>
      <c r="H234" s="7">
        <f t="shared" si="35"/>
        <v>3.0364571464591563</v>
      </c>
      <c r="I234" s="7">
        <f t="shared" si="30"/>
        <v>0</v>
      </c>
    </row>
    <row r="235" spans="1:9" x14ac:dyDescent="0.2">
      <c r="A235" s="27">
        <f t="shared" si="36"/>
        <v>220</v>
      </c>
      <c r="B235" s="26">
        <f t="shared" si="34"/>
        <v>9483.5716109200894</v>
      </c>
      <c r="C235" s="27">
        <f t="shared" si="31"/>
        <v>14.502452658231725</v>
      </c>
      <c r="D235" s="27">
        <f t="shared" si="37"/>
        <v>2725.3884222266706</v>
      </c>
      <c r="E235" s="8">
        <f t="shared" si="32"/>
        <v>11.076409325940707</v>
      </c>
      <c r="F235" s="8">
        <f t="shared" si="33"/>
        <v>401.07640932594069</v>
      </c>
      <c r="G235" s="7">
        <f t="shared" si="29"/>
        <v>290.00869218374942</v>
      </c>
      <c r="H235" s="7">
        <f t="shared" si="35"/>
        <v>3.052400857345674</v>
      </c>
      <c r="I235" s="7">
        <f t="shared" si="30"/>
        <v>0</v>
      </c>
    </row>
    <row r="236" spans="1:9" x14ac:dyDescent="0.2">
      <c r="A236" s="27">
        <f t="shared" si="36"/>
        <v>221</v>
      </c>
      <c r="B236" s="26">
        <f t="shared" si="34"/>
        <v>9512.9706829139432</v>
      </c>
      <c r="C236" s="27">
        <f t="shared" si="31"/>
        <v>14.547410261472246</v>
      </c>
      <c r="D236" s="27">
        <f t="shared" si="37"/>
        <v>2739.8908748849021</v>
      </c>
      <c r="E236" s="8">
        <f t="shared" si="32"/>
        <v>11.120585182526666</v>
      </c>
      <c r="F236" s="8">
        <f t="shared" si="33"/>
        <v>401.12058518252667</v>
      </c>
      <c r="G236" s="7">
        <f t="shared" si="29"/>
        <v>290.01667747842941</v>
      </c>
      <c r="H236" s="7">
        <f t="shared" si="35"/>
        <v>3.0683714467056689</v>
      </c>
      <c r="I236" s="7">
        <f t="shared" si="30"/>
        <v>0</v>
      </c>
    </row>
    <row r="237" spans="1:9" x14ac:dyDescent="0.2">
      <c r="A237" s="27">
        <f t="shared" si="36"/>
        <v>222</v>
      </c>
      <c r="B237" s="26">
        <f t="shared" si="34"/>
        <v>9542.4608920309765</v>
      </c>
      <c r="C237" s="27">
        <f t="shared" si="31"/>
        <v>14.592507233282811</v>
      </c>
      <c r="D237" s="27">
        <f t="shared" si="37"/>
        <v>2754.4382851463743</v>
      </c>
      <c r="E237" s="8">
        <f t="shared" si="32"/>
        <v>11.164839294546201</v>
      </c>
      <c r="F237" s="8">
        <f t="shared" si="33"/>
        <v>401.1648392945462</v>
      </c>
      <c r="G237" s="7">
        <f t="shared" si="29"/>
        <v>290.02467625738188</v>
      </c>
      <c r="H237" s="7">
        <f t="shared" si="35"/>
        <v>3.0843690046106076</v>
      </c>
      <c r="I237" s="7">
        <f t="shared" si="30"/>
        <v>0</v>
      </c>
    </row>
    <row r="238" spans="1:9" x14ac:dyDescent="0.2">
      <c r="A238" s="27">
        <f t="shared" si="36"/>
        <v>223</v>
      </c>
      <c r="B238" s="26">
        <f t="shared" si="34"/>
        <v>9572.0425207962744</v>
      </c>
      <c r="C238" s="27">
        <f t="shared" si="31"/>
        <v>14.63774400570599</v>
      </c>
      <c r="D238" s="27">
        <f t="shared" si="37"/>
        <v>2769.0307923796572</v>
      </c>
      <c r="E238" s="8">
        <f t="shared" si="32"/>
        <v>11.209171929757995</v>
      </c>
      <c r="F238" s="8">
        <f t="shared" si="33"/>
        <v>401.20917192975799</v>
      </c>
      <c r="G238" s="7">
        <f t="shared" si="29"/>
        <v>290.03268856561385</v>
      </c>
      <c r="H238" s="7">
        <f t="shared" si="35"/>
        <v>3.1003936210745451</v>
      </c>
      <c r="I238" s="7">
        <f t="shared" si="30"/>
        <v>0</v>
      </c>
    </row>
    <row r="239" spans="1:9" x14ac:dyDescent="0.2">
      <c r="A239" s="27">
        <f t="shared" si="36"/>
        <v>224</v>
      </c>
      <c r="B239" s="26">
        <f t="shared" si="34"/>
        <v>9601.7158526107432</v>
      </c>
      <c r="C239" s="27">
        <f t="shared" si="31"/>
        <v>14.68312101212368</v>
      </c>
      <c r="D239" s="27">
        <f t="shared" si="37"/>
        <v>2783.668536385363</v>
      </c>
      <c r="E239" s="8">
        <f t="shared" si="32"/>
        <v>11.253583355889139</v>
      </c>
      <c r="F239" s="8">
        <f t="shared" si="33"/>
        <v>401.25358335588913</v>
      </c>
      <c r="G239" s="7">
        <f t="shared" si="29"/>
        <v>290.04071444810614</v>
      </c>
      <c r="H239" s="7">
        <f t="shared" si="35"/>
        <v>3.1164453860591266</v>
      </c>
      <c r="I239" s="7">
        <f t="shared" si="30"/>
        <v>0</v>
      </c>
    </row>
    <row r="240" spans="1:9" x14ac:dyDescent="0.2">
      <c r="A240" s="27">
        <f t="shared" si="36"/>
        <v>225</v>
      </c>
      <c r="B240" s="26">
        <f t="shared" si="34"/>
        <v>9631.4811717538378</v>
      </c>
      <c r="C240" s="27">
        <f t="shared" si="31"/>
        <v>14.728638687261265</v>
      </c>
      <c r="D240" s="27">
        <f t="shared" si="37"/>
        <v>2798.3516573974866</v>
      </c>
      <c r="E240" s="8">
        <f t="shared" si="32"/>
        <v>11.298073840642427</v>
      </c>
      <c r="F240" s="8">
        <f t="shared" si="33"/>
        <v>401.29807384064242</v>
      </c>
      <c r="G240" s="7">
        <f t="shared" si="29"/>
        <v>290.04875394981372</v>
      </c>
      <c r="H240" s="7">
        <f t="shared" si="35"/>
        <v>3.1325243894742698</v>
      </c>
      <c r="I240" s="7">
        <f t="shared" si="30"/>
        <v>0</v>
      </c>
    </row>
    <row r="241" spans="1:9" x14ac:dyDescent="0.2">
      <c r="A241" s="27">
        <f t="shared" si="36"/>
        <v>226</v>
      </c>
      <c r="B241" s="26">
        <f t="shared" si="34"/>
        <v>9661.3387633862749</v>
      </c>
      <c r="C241" s="27">
        <f t="shared" si="31"/>
        <v>14.774297467191774</v>
      </c>
      <c r="D241" s="27">
        <f t="shared" si="37"/>
        <v>2813.0802960847477</v>
      </c>
      <c r="E241" s="8">
        <f t="shared" si="32"/>
        <v>11.342643651703565</v>
      </c>
      <c r="F241" s="8">
        <f t="shared" si="33"/>
        <v>401.34264365170355</v>
      </c>
      <c r="G241" s="7">
        <f t="shared" si="29"/>
        <v>290.05680711566799</v>
      </c>
      <c r="H241" s="7">
        <f t="shared" si="35"/>
        <v>3.1486307211828262</v>
      </c>
      <c r="I241" s="7">
        <f t="shared" si="30"/>
        <v>0</v>
      </c>
    </row>
    <row r="242" spans="1:9" x14ac:dyDescent="0.2">
      <c r="A242" s="27">
        <f t="shared" si="36"/>
        <v>227</v>
      </c>
      <c r="B242" s="26">
        <f t="shared" si="34"/>
        <v>9691.288913552773</v>
      </c>
      <c r="C242" s="27">
        <f t="shared" si="31"/>
        <v>14.820097789340071</v>
      </c>
      <c r="D242" s="27">
        <f t="shared" ref="D242:D305" si="38">D241+C241</f>
        <v>2827.8545935519396</v>
      </c>
      <c r="E242" s="8">
        <f t="shared" si="32"/>
        <v>11.38729305674828</v>
      </c>
      <c r="F242" s="8">
        <f t="shared" ref="F242:F305" si="39">Sab_0+E242</f>
        <v>401.38729305674826</v>
      </c>
      <c r="G242" s="7">
        <f t="shared" ref="G242:G305" si="40">(F242/sigma)^0.25</f>
        <v>290.06487399057681</v>
      </c>
      <c r="H242" s="7">
        <f t="shared" ref="H242:H305" si="41">(G242-G$15)*Rueck</f>
        <v>3.164764471000467</v>
      </c>
      <c r="I242" s="7">
        <f t="shared" ref="I242:I305" si="42">IF(H242&lt;1,0,IF(H241&lt;1,1,0))*A242</f>
        <v>0</v>
      </c>
    </row>
    <row r="243" spans="1:9" x14ac:dyDescent="0.2">
      <c r="A243" s="27">
        <f t="shared" si="36"/>
        <v>228</v>
      </c>
      <c r="B243" s="26">
        <f t="shared" si="34"/>
        <v>9721.3319091847879</v>
      </c>
      <c r="C243" s="27">
        <f t="shared" si="31"/>
        <v>14.866040092487026</v>
      </c>
      <c r="D243" s="27">
        <f t="shared" si="38"/>
        <v>2842.6746913412799</v>
      </c>
      <c r="E243" s="8">
        <f t="shared" si="32"/>
        <v>11.432022323449344</v>
      </c>
      <c r="F243" s="8">
        <f t="shared" si="39"/>
        <v>401.43202232344936</v>
      </c>
      <c r="G243" s="7">
        <f t="shared" si="40"/>
        <v>290.07295461942675</v>
      </c>
      <c r="H243" s="7">
        <f t="shared" si="41"/>
        <v>3.1809257287003447</v>
      </c>
      <c r="I243" s="7">
        <f t="shared" si="42"/>
        <v>0</v>
      </c>
    </row>
    <row r="244" spans="1:9" x14ac:dyDescent="0.2">
      <c r="A244" s="27">
        <f t="shared" si="36"/>
        <v>229</v>
      </c>
      <c r="B244" s="26">
        <f t="shared" si="34"/>
        <v>9751.4680381032613</v>
      </c>
      <c r="C244" s="27">
        <f t="shared" si="31"/>
        <v>14.912124816773737</v>
      </c>
      <c r="D244" s="27">
        <f t="shared" si="38"/>
        <v>2857.5407314337667</v>
      </c>
      <c r="E244" s="8">
        <f t="shared" si="32"/>
        <v>11.476831719483529</v>
      </c>
      <c r="F244" s="8">
        <f t="shared" si="39"/>
        <v>401.47683171948353</v>
      </c>
      <c r="G244" s="7">
        <f t="shared" si="40"/>
        <v>290.08104904708352</v>
      </c>
      <c r="H244" s="7">
        <f t="shared" si="41"/>
        <v>3.1971145840138888</v>
      </c>
      <c r="I244" s="7">
        <f t="shared" si="42"/>
        <v>0</v>
      </c>
    </row>
    <row r="245" spans="1:9" x14ac:dyDescent="0.2">
      <c r="A245" s="27">
        <f t="shared" si="36"/>
        <v>230</v>
      </c>
      <c r="B245" s="26">
        <f t="shared" si="34"/>
        <v>9781.6975890213816</v>
      </c>
      <c r="C245" s="27">
        <f t="shared" si="31"/>
        <v>14.958352403705737</v>
      </c>
      <c r="D245" s="27">
        <f t="shared" si="38"/>
        <v>2872.4528562505407</v>
      </c>
      <c r="E245" s="8">
        <f t="shared" si="32"/>
        <v>11.521721512538452</v>
      </c>
      <c r="F245" s="8">
        <f t="shared" si="39"/>
        <v>401.52172151253848</v>
      </c>
      <c r="G245" s="7">
        <f t="shared" si="40"/>
        <v>290.08915731839386</v>
      </c>
      <c r="H245" s="7">
        <f t="shared" si="41"/>
        <v>3.2133311266345572</v>
      </c>
      <c r="I245" s="7">
        <f t="shared" si="42"/>
        <v>0</v>
      </c>
    </row>
    <row r="246" spans="1:9" x14ac:dyDescent="0.2">
      <c r="A246" s="27">
        <f t="shared" si="36"/>
        <v>231</v>
      </c>
      <c r="B246" s="26">
        <f t="shared" si="34"/>
        <v>9812.0208515473496</v>
      </c>
      <c r="C246" s="27">
        <f t="shared" si="31"/>
        <v>15.004723296157227</v>
      </c>
      <c r="D246" s="27">
        <f t="shared" si="38"/>
        <v>2887.4112086542464</v>
      </c>
      <c r="E246" s="8">
        <f t="shared" si="32"/>
        <v>11.56669197031934</v>
      </c>
      <c r="F246" s="8">
        <f t="shared" si="39"/>
        <v>401.56669197031931</v>
      </c>
      <c r="G246" s="7">
        <f t="shared" si="40"/>
        <v>290.09727947818618</v>
      </c>
      <c r="H246" s="7">
        <f t="shared" si="41"/>
        <v>3.2295754462192008</v>
      </c>
      <c r="I246" s="7">
        <f t="shared" si="42"/>
        <v>0</v>
      </c>
    </row>
    <row r="247" spans="1:9" x14ac:dyDescent="0.2">
      <c r="A247" s="27">
        <f t="shared" si="36"/>
        <v>232</v>
      </c>
      <c r="B247" s="26">
        <f t="shared" si="34"/>
        <v>9842.4381161871479</v>
      </c>
      <c r="C247" s="27">
        <f t="shared" si="31"/>
        <v>15.051237938375316</v>
      </c>
      <c r="D247" s="27">
        <f t="shared" si="38"/>
        <v>2902.4159319504038</v>
      </c>
      <c r="E247" s="8">
        <f t="shared" si="32"/>
        <v>11.611743360555749</v>
      </c>
      <c r="F247" s="8">
        <f t="shared" si="39"/>
        <v>401.61174336055575</v>
      </c>
      <c r="G247" s="7">
        <f t="shared" si="40"/>
        <v>290.10541557127164</v>
      </c>
      <c r="H247" s="7">
        <f t="shared" si="41"/>
        <v>3.2458476323901095</v>
      </c>
      <c r="I247" s="7">
        <f t="shared" si="42"/>
        <v>0</v>
      </c>
    </row>
    <row r="248" spans="1:9" x14ac:dyDescent="0.2">
      <c r="A248" s="27">
        <f t="shared" si="36"/>
        <v>233</v>
      </c>
      <c r="B248" s="26">
        <f t="shared" si="34"/>
        <v>9872.9496743473283</v>
      </c>
      <c r="C248" s="27">
        <f t="shared" si="31"/>
        <v>15.09789677598428</v>
      </c>
      <c r="D248" s="27">
        <f t="shared" si="38"/>
        <v>2917.4671698887792</v>
      </c>
      <c r="E248" s="8">
        <f t="shared" si="32"/>
        <v>11.65687595100815</v>
      </c>
      <c r="F248" s="8">
        <f t="shared" si="39"/>
        <v>401.65687595100815</v>
      </c>
      <c r="G248" s="7">
        <f t="shared" si="40"/>
        <v>290.11356564244591</v>
      </c>
      <c r="H248" s="7">
        <f t="shared" si="41"/>
        <v>3.2621477747386507</v>
      </c>
      <c r="I248" s="7">
        <f t="shared" si="42"/>
        <v>0</v>
      </c>
    </row>
    <row r="249" spans="1:9" x14ac:dyDescent="0.2">
      <c r="A249" s="27">
        <f t="shared" si="36"/>
        <v>234</v>
      </c>
      <c r="B249" s="26">
        <f t="shared" si="34"/>
        <v>9903.5558183378052</v>
      </c>
      <c r="C249" s="27">
        <f t="shared" si="31"/>
        <v>15.144700255989832</v>
      </c>
      <c r="D249" s="27">
        <f t="shared" si="38"/>
        <v>2932.5650666647634</v>
      </c>
      <c r="E249" s="8">
        <f t="shared" si="32"/>
        <v>11.702090009474468</v>
      </c>
      <c r="F249" s="8">
        <f t="shared" si="39"/>
        <v>401.70209000947449</v>
      </c>
      <c r="G249" s="7">
        <f t="shared" si="40"/>
        <v>290.12172973648961</v>
      </c>
      <c r="H249" s="7">
        <f t="shared" si="41"/>
        <v>3.2784759628260645</v>
      </c>
      <c r="I249" s="7">
        <f t="shared" si="42"/>
        <v>0</v>
      </c>
    </row>
    <row r="250" spans="1:9" x14ac:dyDescent="0.2">
      <c r="A250" s="27">
        <f t="shared" si="36"/>
        <v>235</v>
      </c>
      <c r="B250" s="26">
        <f t="shared" si="34"/>
        <v>9934.256841374654</v>
      </c>
      <c r="C250" s="27">
        <f t="shared" si="31"/>
        <v>15.191648826783402</v>
      </c>
      <c r="D250" s="27">
        <f t="shared" si="38"/>
        <v>2947.7097669207533</v>
      </c>
      <c r="E250" s="8">
        <f t="shared" si="32"/>
        <v>11.747385803796542</v>
      </c>
      <c r="F250" s="8">
        <f t="shared" si="39"/>
        <v>401.74738580379653</v>
      </c>
      <c r="G250" s="7">
        <f t="shared" si="40"/>
        <v>290.12990789816951</v>
      </c>
      <c r="H250" s="7">
        <f t="shared" si="41"/>
        <v>3.2948322861858514</v>
      </c>
      <c r="I250" s="7">
        <f t="shared" si="42"/>
        <v>0</v>
      </c>
    </row>
    <row r="251" spans="1:9" x14ac:dyDescent="0.2">
      <c r="A251" s="27">
        <f t="shared" si="36"/>
        <v>236</v>
      </c>
      <c r="B251" s="26">
        <f t="shared" si="34"/>
        <v>9965.0530375829167</v>
      </c>
      <c r="C251" s="27">
        <f t="shared" si="31"/>
        <v>15.238742938146434</v>
      </c>
      <c r="D251" s="27">
        <f t="shared" si="38"/>
        <v>2962.9014157475367</v>
      </c>
      <c r="E251" s="8">
        <f t="shared" si="32"/>
        <v>11.792763601866508</v>
      </c>
      <c r="F251" s="8">
        <f t="shared" si="39"/>
        <v>401.79276360186651</v>
      </c>
      <c r="G251" s="7">
        <f t="shared" si="40"/>
        <v>290.13810017224023</v>
      </c>
      <c r="H251" s="7">
        <f t="shared" si="41"/>
        <v>3.311216834327297</v>
      </c>
      <c r="I251" s="7">
        <f t="shared" si="42"/>
        <v>0</v>
      </c>
    </row>
    <row r="252" spans="1:9" x14ac:dyDescent="0.2">
      <c r="A252" s="27">
        <f t="shared" si="36"/>
        <v>237</v>
      </c>
      <c r="B252" s="26">
        <f t="shared" si="34"/>
        <v>9995.9447019994241</v>
      </c>
      <c r="C252" s="27">
        <f t="shared" si="31"/>
        <v>15.285983041254687</v>
      </c>
      <c r="D252" s="27">
        <f t="shared" si="38"/>
        <v>2978.1401586856832</v>
      </c>
      <c r="E252" s="8">
        <f t="shared" si="32"/>
        <v>11.838223671633092</v>
      </c>
      <c r="F252" s="8">
        <f t="shared" si="39"/>
        <v>401.8382236716331</v>
      </c>
      <c r="G252" s="7">
        <f t="shared" si="40"/>
        <v>290.14630660344449</v>
      </c>
      <c r="H252" s="7">
        <f t="shared" si="41"/>
        <v>3.3276296967358121</v>
      </c>
      <c r="I252" s="7">
        <f t="shared" si="42"/>
        <v>0</v>
      </c>
    </row>
    <row r="253" spans="1:9" x14ac:dyDescent="0.2">
      <c r="A253" s="27">
        <f t="shared" si="36"/>
        <v>238</v>
      </c>
      <c r="B253" s="26">
        <f t="shared" si="34"/>
        <v>10026.932130575624</v>
      </c>
      <c r="C253" s="27">
        <f t="shared" si="31"/>
        <v>15.333369588682579</v>
      </c>
      <c r="D253" s="27">
        <f t="shared" si="38"/>
        <v>2993.4261417269381</v>
      </c>
      <c r="E253" s="8">
        <f t="shared" si="32"/>
        <v>11.883766281107862</v>
      </c>
      <c r="F253" s="8">
        <f t="shared" si="39"/>
        <v>401.88376628110785</v>
      </c>
      <c r="G253" s="7">
        <f t="shared" si="40"/>
        <v>290.15452723651475</v>
      </c>
      <c r="H253" s="7">
        <f t="shared" si="41"/>
        <v>3.3440709628763443</v>
      </c>
      <c r="I253" s="7">
        <f t="shared" si="42"/>
        <v>0</v>
      </c>
    </row>
    <row r="254" spans="1:9" x14ac:dyDescent="0.2">
      <c r="A254" s="27">
        <f t="shared" si="36"/>
        <v>239</v>
      </c>
      <c r="B254" s="26">
        <f t="shared" si="34"/>
        <v>10058.015620180409</v>
      </c>
      <c r="C254" s="27">
        <f t="shared" si="31"/>
        <v>15.380903034407497</v>
      </c>
      <c r="D254" s="27">
        <f t="shared" si="38"/>
        <v>3008.7595113156208</v>
      </c>
      <c r="E254" s="8">
        <f t="shared" si="32"/>
        <v>11.929391698371385</v>
      </c>
      <c r="F254" s="8">
        <f t="shared" si="39"/>
        <v>401.92939169837138</v>
      </c>
      <c r="G254" s="7">
        <f t="shared" si="40"/>
        <v>290.16276211617441</v>
      </c>
      <c r="H254" s="7">
        <f t="shared" si="41"/>
        <v>3.3605407221956511</v>
      </c>
      <c r="I254" s="7">
        <f t="shared" si="42"/>
        <v>0</v>
      </c>
    </row>
    <row r="255" spans="1:9" x14ac:dyDescent="0.2">
      <c r="A255" s="27">
        <f t="shared" si="36"/>
        <v>240</v>
      </c>
      <c r="B255" s="26">
        <f t="shared" si="34"/>
        <v>10089.195468602969</v>
      </c>
      <c r="C255" s="27">
        <f t="shared" si="31"/>
        <v>15.428583833814162</v>
      </c>
      <c r="D255" s="27">
        <f t="shared" si="38"/>
        <v>3024.1404143500281</v>
      </c>
      <c r="E255" s="8">
        <f t="shared" si="32"/>
        <v>11.975100191579305</v>
      </c>
      <c r="F255" s="8">
        <f t="shared" si="39"/>
        <v>401.97510019157932</v>
      </c>
      <c r="G255" s="7">
        <f t="shared" si="40"/>
        <v>290.1710112871375</v>
      </c>
      <c r="H255" s="7">
        <f t="shared" si="41"/>
        <v>3.3770390641218455</v>
      </c>
      <c r="I255" s="7">
        <f t="shared" si="42"/>
        <v>0</v>
      </c>
    </row>
    <row r="256" spans="1:9" x14ac:dyDescent="0.2">
      <c r="A256" s="27">
        <f t="shared" si="36"/>
        <v>241</v>
      </c>
      <c r="B256" s="26">
        <f t="shared" si="34"/>
        <v>10120.471974555639</v>
      </c>
      <c r="C256" s="27">
        <f t="shared" si="31"/>
        <v>15.476412443698987</v>
      </c>
      <c r="D256" s="27">
        <f t="shared" si="38"/>
        <v>3039.5689981838423</v>
      </c>
      <c r="E256" s="8">
        <f t="shared" si="32"/>
        <v>12.020892028968385</v>
      </c>
      <c r="F256" s="8">
        <f t="shared" si="39"/>
        <v>402.02089202896838</v>
      </c>
      <c r="G256" s="7">
        <f t="shared" si="40"/>
        <v>290.17927479411173</v>
      </c>
      <c r="H256" s="7">
        <f t="shared" si="41"/>
        <v>3.3935660780703074</v>
      </c>
      <c r="I256" s="7">
        <f t="shared" si="42"/>
        <v>0</v>
      </c>
    </row>
    <row r="257" spans="1:9" x14ac:dyDescent="0.2">
      <c r="A257" s="27">
        <f t="shared" si="36"/>
        <v>242</v>
      </c>
      <c r="B257" s="26">
        <f t="shared" si="34"/>
        <v>10151.845437676762</v>
      </c>
      <c r="C257" s="27">
        <f t="shared" si="31"/>
        <v>15.524389322274454</v>
      </c>
      <c r="D257" s="27">
        <f t="shared" si="38"/>
        <v>3055.0454106275411</v>
      </c>
      <c r="E257" s="8">
        <f t="shared" si="32"/>
        <v>12.066767478862451</v>
      </c>
      <c r="F257" s="8">
        <f t="shared" si="39"/>
        <v>402.06676747886246</v>
      </c>
      <c r="G257" s="7">
        <f t="shared" si="40"/>
        <v>290.18755268179802</v>
      </c>
      <c r="H257" s="7">
        <f t="shared" si="41"/>
        <v>3.4101218534428881</v>
      </c>
      <c r="I257" s="7">
        <f t="shared" si="42"/>
        <v>0</v>
      </c>
    </row>
    <row r="258" spans="1:9" x14ac:dyDescent="0.2">
      <c r="A258" s="27">
        <f t="shared" si="36"/>
        <v>243</v>
      </c>
      <c r="B258" s="26">
        <f t="shared" si="34"/>
        <v>10183.316158533562</v>
      </c>
      <c r="C258" s="27">
        <f t="shared" si="31"/>
        <v>15.572514929173508</v>
      </c>
      <c r="D258" s="27">
        <f t="shared" si="38"/>
        <v>3070.5697999498157</v>
      </c>
      <c r="E258" s="8">
        <f t="shared" si="32"/>
        <v>12.112726809678291</v>
      </c>
      <c r="F258" s="8">
        <f t="shared" si="39"/>
        <v>402.11272680967829</v>
      </c>
      <c r="G258" s="7">
        <f t="shared" si="40"/>
        <v>290.19584499489173</v>
      </c>
      <c r="H258" s="7">
        <f t="shared" si="41"/>
        <v>3.4267064796302975</v>
      </c>
      <c r="I258" s="7">
        <f t="shared" si="42"/>
        <v>0</v>
      </c>
    </row>
    <row r="259" spans="1:9" x14ac:dyDescent="0.2">
      <c r="A259" s="27">
        <f t="shared" si="36"/>
        <v>244</v>
      </c>
      <c r="B259" s="26">
        <f t="shared" si="34"/>
        <v>10214.884438625017</v>
      </c>
      <c r="C259" s="27">
        <f t="shared" si="31"/>
        <v>15.620789725453946</v>
      </c>
      <c r="D259" s="27">
        <f t="shared" si="38"/>
        <v>3086.1423148789891</v>
      </c>
      <c r="E259" s="8">
        <f t="shared" si="32"/>
        <v>12.158770289931473</v>
      </c>
      <c r="F259" s="8">
        <f t="shared" si="39"/>
        <v>402.15877028993145</v>
      </c>
      <c r="G259" s="7">
        <f t="shared" si="40"/>
        <v>290.20415177808451</v>
      </c>
      <c r="H259" s="7">
        <f t="shared" si="41"/>
        <v>3.443320046015856</v>
      </c>
      <c r="I259" s="7">
        <f t="shared" si="42"/>
        <v>0</v>
      </c>
    </row>
    <row r="260" spans="1:9" x14ac:dyDescent="0.2">
      <c r="A260" s="27">
        <f t="shared" si="36"/>
        <v>245</v>
      </c>
      <c r="B260" s="26">
        <f t="shared" si="34"/>
        <v>10246.550580384755</v>
      </c>
      <c r="C260" s="27">
        <f t="shared" si="31"/>
        <v>15.669214173602855</v>
      </c>
      <c r="D260" s="27">
        <f t="shared" si="38"/>
        <v>3101.763104604443</v>
      </c>
      <c r="E260" s="8">
        <f t="shared" si="32"/>
        <v>12.204898188242115</v>
      </c>
      <c r="F260" s="8">
        <f t="shared" si="39"/>
        <v>402.20489818824211</v>
      </c>
      <c r="G260" s="7">
        <f t="shared" si="40"/>
        <v>290.21247307606382</v>
      </c>
      <c r="H260" s="7">
        <f t="shared" si="41"/>
        <v>3.4599626419744709</v>
      </c>
      <c r="I260" s="7">
        <f t="shared" si="42"/>
        <v>0</v>
      </c>
    </row>
    <row r="261" spans="1:9" x14ac:dyDescent="0.2">
      <c r="A261" s="27">
        <f t="shared" si="36"/>
        <v>246</v>
      </c>
      <c r="B261" s="26">
        <f t="shared" si="34"/>
        <v>10278.314887183949</v>
      </c>
      <c r="C261" s="27">
        <f t="shared" si="31"/>
        <v>15.717788737541026</v>
      </c>
      <c r="D261" s="27">
        <f t="shared" si="38"/>
        <v>3117.432318778046</v>
      </c>
      <c r="E261" s="8">
        <f t="shared" si="32"/>
        <v>12.251110773340562</v>
      </c>
      <c r="F261" s="8">
        <f t="shared" si="39"/>
        <v>402.25111077334054</v>
      </c>
      <c r="G261" s="7">
        <f t="shared" si="40"/>
        <v>290.22080893351517</v>
      </c>
      <c r="H261" s="7">
        <f t="shared" si="41"/>
        <v>3.4766343568771845</v>
      </c>
      <c r="I261" s="7">
        <f t="shared" si="42"/>
        <v>0</v>
      </c>
    </row>
    <row r="262" spans="1:9" x14ac:dyDescent="0.2">
      <c r="A262" s="27">
        <f t="shared" si="36"/>
        <v>247</v>
      </c>
      <c r="B262" s="26">
        <f t="shared" si="34"/>
        <v>10310.177663334222</v>
      </c>
      <c r="C262" s="27">
        <f t="shared" si="31"/>
        <v>15.766513882627406</v>
      </c>
      <c r="D262" s="27">
        <f t="shared" si="38"/>
        <v>3133.150107515587</v>
      </c>
      <c r="E262" s="8">
        <f t="shared" si="32"/>
        <v>12.297408314073046</v>
      </c>
      <c r="F262" s="8">
        <f t="shared" si="39"/>
        <v>402.29740831407304</v>
      </c>
      <c r="G262" s="7">
        <f t="shared" si="40"/>
        <v>290.22915939512262</v>
      </c>
      <c r="H262" s="7">
        <f t="shared" si="41"/>
        <v>3.4933352800920829</v>
      </c>
      <c r="I262" s="7">
        <f t="shared" si="42"/>
        <v>0</v>
      </c>
    </row>
    <row r="263" spans="1:9" x14ac:dyDescent="0.2">
      <c r="A263" s="27">
        <f t="shared" si="36"/>
        <v>248</v>
      </c>
      <c r="B263" s="26">
        <f t="shared" si="34"/>
        <v>10342.139214090559</v>
      </c>
      <c r="C263" s="27">
        <f t="shared" si="31"/>
        <v>15.815390075663553</v>
      </c>
      <c r="D263" s="27">
        <f t="shared" si="38"/>
        <v>3148.9166213982144</v>
      </c>
      <c r="E263" s="8">
        <f t="shared" si="32"/>
        <v>12.343791079407257</v>
      </c>
      <c r="F263" s="8">
        <f t="shared" si="39"/>
        <v>402.34379107940725</v>
      </c>
      <c r="G263" s="7">
        <f t="shared" si="40"/>
        <v>290.2375245055693</v>
      </c>
      <c r="H263" s="7">
        <f t="shared" si="41"/>
        <v>3.5100655009854336</v>
      </c>
      <c r="I263" s="7">
        <f t="shared" si="42"/>
        <v>0</v>
      </c>
    </row>
    <row r="264" spans="1:9" x14ac:dyDescent="0.2">
      <c r="A264" s="27">
        <f t="shared" si="36"/>
        <v>249</v>
      </c>
      <c r="B264" s="26">
        <f t="shared" si="34"/>
        <v>10374.199845654241</v>
      </c>
      <c r="C264" s="27">
        <f t="shared" si="31"/>
        <v>15.864417784898112</v>
      </c>
      <c r="D264" s="27">
        <f t="shared" si="38"/>
        <v>3164.7320114738777</v>
      </c>
      <c r="E264" s="8">
        <f t="shared" si="32"/>
        <v>12.390259338437849</v>
      </c>
      <c r="F264" s="8">
        <f t="shared" si="39"/>
        <v>402.39025933843783</v>
      </c>
      <c r="G264" s="7">
        <f t="shared" si="40"/>
        <v>290.24590430953907</v>
      </c>
      <c r="H264" s="7">
        <f t="shared" si="41"/>
        <v>3.5268251089249816</v>
      </c>
      <c r="I264" s="7">
        <f t="shared" si="42"/>
        <v>0</v>
      </c>
    </row>
    <row r="265" spans="1:9" x14ac:dyDescent="0.2">
      <c r="A265" s="27">
        <f t="shared" si="36"/>
        <v>250</v>
      </c>
      <c r="B265" s="26">
        <f t="shared" si="34"/>
        <v>10406.359865175769</v>
      </c>
      <c r="C265" s="27">
        <f t="shared" si="31"/>
        <v>15.913597480031296</v>
      </c>
      <c r="D265" s="27">
        <f t="shared" si="38"/>
        <v>3180.596429258776</v>
      </c>
      <c r="E265" s="8">
        <f t="shared" si="32"/>
        <v>12.436813360391913</v>
      </c>
      <c r="F265" s="8">
        <f t="shared" si="39"/>
        <v>402.43681336039191</v>
      </c>
      <c r="G265" s="7">
        <f t="shared" si="40"/>
        <v>290.25429885171684</v>
      </c>
      <c r="H265" s="7">
        <f t="shared" si="41"/>
        <v>3.5436141932805185</v>
      </c>
      <c r="I265" s="7">
        <f t="shared" si="42"/>
        <v>0</v>
      </c>
    </row>
    <row r="266" spans="1:9" x14ac:dyDescent="0.2">
      <c r="A266" s="27">
        <f t="shared" si="36"/>
        <v>251</v>
      </c>
      <c r="B266" s="26">
        <f t="shared" si="34"/>
        <v>10438.619580757815</v>
      </c>
      <c r="C266" s="27">
        <f t="shared" si="31"/>
        <v>15.962929632219396</v>
      </c>
      <c r="D266" s="27">
        <f t="shared" si="38"/>
        <v>3196.5100267388075</v>
      </c>
      <c r="E266" s="8">
        <f t="shared" si="32"/>
        <v>12.48345341463437</v>
      </c>
      <c r="F266" s="8">
        <f t="shared" si="39"/>
        <v>402.48345341463437</v>
      </c>
      <c r="G266" s="7">
        <f t="shared" si="40"/>
        <v>290.26270817679</v>
      </c>
      <c r="H266" s="7">
        <f t="shared" si="41"/>
        <v>3.5604328434268382</v>
      </c>
      <c r="I266" s="7">
        <f t="shared" si="42"/>
        <v>0</v>
      </c>
    </row>
    <row r="267" spans="1:9" x14ac:dyDescent="0.2">
      <c r="A267" s="27">
        <f t="shared" si="36"/>
        <v>252</v>
      </c>
      <c r="B267" s="26">
        <f t="shared" si="34"/>
        <v>10470.979301458165</v>
      </c>
      <c r="C267" s="27">
        <f t="shared" si="31"/>
        <v>16.012414714079277</v>
      </c>
      <c r="D267" s="27">
        <f t="shared" si="38"/>
        <v>3212.4729563710271</v>
      </c>
      <c r="E267" s="8">
        <f t="shared" si="32"/>
        <v>12.530179770673321</v>
      </c>
      <c r="F267" s="8">
        <f t="shared" si="39"/>
        <v>402.53017977067333</v>
      </c>
      <c r="G267" s="7">
        <f t="shared" si="40"/>
        <v>290.27113232944845</v>
      </c>
      <c r="H267" s="7">
        <f t="shared" si="41"/>
        <v>3.5772811487437366</v>
      </c>
      <c r="I267" s="7">
        <f t="shared" si="42"/>
        <v>0</v>
      </c>
    </row>
    <row r="268" spans="1:9" x14ac:dyDescent="0.2">
      <c r="A268" s="27">
        <f t="shared" si="36"/>
        <v>253</v>
      </c>
      <c r="B268" s="26">
        <f t="shared" si="34"/>
        <v>10503.439337292686</v>
      </c>
      <c r="C268" s="27">
        <f t="shared" si="31"/>
        <v>16.062053199692922</v>
      </c>
      <c r="D268" s="27">
        <f t="shared" si="38"/>
        <v>3228.4853710851062</v>
      </c>
      <c r="E268" s="8">
        <f t="shared" si="32"/>
        <v>12.576992698165331</v>
      </c>
      <c r="F268" s="8">
        <f t="shared" si="39"/>
        <v>402.57699269816533</v>
      </c>
      <c r="G268" s="7">
        <f t="shared" si="40"/>
        <v>290.27957135438686</v>
      </c>
      <c r="H268" s="7">
        <f t="shared" si="41"/>
        <v>3.5941591986205594</v>
      </c>
      <c r="I268" s="7">
        <f t="shared" si="42"/>
        <v>0</v>
      </c>
    </row>
    <row r="269" spans="1:9" x14ac:dyDescent="0.2">
      <c r="A269" s="27">
        <f t="shared" si="36"/>
        <v>254</v>
      </c>
      <c r="B269" s="26">
        <f t="shared" si="34"/>
        <v>10535.999999238295</v>
      </c>
      <c r="C269" s="27">
        <f t="shared" si="31"/>
        <v>16.111845564611972</v>
      </c>
      <c r="D269" s="27">
        <f t="shared" si="38"/>
        <v>3244.547424284799</v>
      </c>
      <c r="E269" s="8">
        <f t="shared" si="32"/>
        <v>12.623892466920669</v>
      </c>
      <c r="F269" s="8">
        <f t="shared" si="39"/>
        <v>402.62389246692067</v>
      </c>
      <c r="G269" s="7">
        <f t="shared" si="40"/>
        <v>290.28802529630377</v>
      </c>
      <c r="H269" s="7">
        <f t="shared" si="41"/>
        <v>3.6110670824543831</v>
      </c>
      <c r="I269" s="7">
        <f t="shared" si="42"/>
        <v>0</v>
      </c>
    </row>
    <row r="270" spans="1:9" x14ac:dyDescent="0.2">
      <c r="A270" s="27">
        <f t="shared" si="36"/>
        <v>255</v>
      </c>
      <c r="B270" s="26">
        <f t="shared" si="34"/>
        <v>10568.661599235935</v>
      </c>
      <c r="C270" s="27">
        <f t="shared" si="31"/>
        <v>16.161792285862273</v>
      </c>
      <c r="D270" s="27">
        <f t="shared" si="38"/>
        <v>3260.659269849411</v>
      </c>
      <c r="E270" s="8">
        <f t="shared" si="32"/>
        <v>12.670879346908496</v>
      </c>
      <c r="F270" s="8">
        <f t="shared" si="39"/>
        <v>402.67087934690852</v>
      </c>
      <c r="G270" s="7">
        <f t="shared" si="40"/>
        <v>290.29649419990403</v>
      </c>
      <c r="H270" s="7">
        <f t="shared" si="41"/>
        <v>3.6280048896549033</v>
      </c>
      <c r="I270" s="7">
        <f t="shared" si="42"/>
        <v>0</v>
      </c>
    </row>
    <row r="271" spans="1:9" x14ac:dyDescent="0.2">
      <c r="A271" s="27">
        <f t="shared" si="36"/>
        <v>256</v>
      </c>
      <c r="B271" s="26">
        <f t="shared" si="34"/>
        <v>10601.424450193566</v>
      </c>
      <c r="C271" s="27">
        <f t="shared" si="31"/>
        <v>16.211893841948445</v>
      </c>
      <c r="D271" s="27">
        <f t="shared" si="38"/>
        <v>3276.8210621352732</v>
      </c>
      <c r="E271" s="8">
        <f t="shared" ref="E271:E334" si="43">dSab_0*(D271/D$15)^Exponent</f>
        <v>12.717953608261993</v>
      </c>
      <c r="F271" s="8">
        <f t="shared" si="39"/>
        <v>402.71795360826201</v>
      </c>
      <c r="G271" s="7">
        <f t="shared" si="40"/>
        <v>290.30497810989903</v>
      </c>
      <c r="H271" s="7">
        <f t="shared" si="41"/>
        <v>3.6449727096448896</v>
      </c>
      <c r="I271" s="7">
        <f t="shared" si="42"/>
        <v>0</v>
      </c>
    </row>
    <row r="272" spans="1:9" x14ac:dyDescent="0.2">
      <c r="A272" s="27">
        <f t="shared" si="36"/>
        <v>257</v>
      </c>
      <c r="B272" s="26">
        <f t="shared" ref="B272:B335" si="44">B271*Faktor</f>
        <v>10634.288865989167</v>
      </c>
      <c r="C272" s="27">
        <f t="shared" si="31"/>
        <v>16.262150712858485</v>
      </c>
      <c r="D272" s="27">
        <f t="shared" si="38"/>
        <v>3293.0329559772217</v>
      </c>
      <c r="E272" s="8">
        <f t="shared" si="43"/>
        <v>12.765115521283432</v>
      </c>
      <c r="F272" s="8">
        <f t="shared" si="39"/>
        <v>402.76511552128341</v>
      </c>
      <c r="G272" s="7">
        <f t="shared" si="40"/>
        <v>290.31347707100724</v>
      </c>
      <c r="H272" s="7">
        <f t="shared" si="41"/>
        <v>3.6619706318613225</v>
      </c>
      <c r="I272" s="7">
        <f t="shared" si="42"/>
        <v>0</v>
      </c>
    </row>
    <row r="273" spans="1:9" x14ac:dyDescent="0.2">
      <c r="A273" s="27">
        <f t="shared" ref="A273:A327" si="45">A272+1</f>
        <v>258</v>
      </c>
      <c r="B273" s="26">
        <f t="shared" si="44"/>
        <v>10667.255161473735</v>
      </c>
      <c r="C273" s="27">
        <f t="shared" si="31"/>
        <v>16.312563380068351</v>
      </c>
      <c r="D273" s="27">
        <f t="shared" si="38"/>
        <v>3309.29510669008</v>
      </c>
      <c r="E273" s="8">
        <f t="shared" si="43"/>
        <v>12.812365356449215</v>
      </c>
      <c r="F273" s="8">
        <f t="shared" si="39"/>
        <v>402.81236535644922</v>
      </c>
      <c r="G273" s="7">
        <f t="shared" si="40"/>
        <v>290.3219911279553</v>
      </c>
      <c r="H273" s="7">
        <f t="shared" si="41"/>
        <v>3.6789987457574398</v>
      </c>
      <c r="I273" s="7">
        <f t="shared" si="42"/>
        <v>0</v>
      </c>
    </row>
    <row r="274" spans="1:9" x14ac:dyDescent="0.2">
      <c r="A274" s="27">
        <f t="shared" si="45"/>
        <v>259</v>
      </c>
      <c r="B274" s="26">
        <f t="shared" si="44"/>
        <v>10700.323652474304</v>
      </c>
      <c r="C274" s="27">
        <f t="shared" si="31"/>
        <v>16.363132326546562</v>
      </c>
      <c r="D274" s="27">
        <f t="shared" si="38"/>
        <v>3325.6076700701483</v>
      </c>
      <c r="E274" s="8">
        <f t="shared" si="43"/>
        <v>12.859703384414859</v>
      </c>
      <c r="F274" s="8">
        <f t="shared" si="39"/>
        <v>402.85970338441484</v>
      </c>
      <c r="G274" s="7">
        <f t="shared" si="40"/>
        <v>290.33052032547937</v>
      </c>
      <c r="H274" s="7">
        <f t="shared" si="41"/>
        <v>3.6960571408055785</v>
      </c>
      <c r="I274" s="7">
        <f t="shared" si="42"/>
        <v>0</v>
      </c>
    </row>
    <row r="275" spans="1:9" x14ac:dyDescent="0.2">
      <c r="A275" s="27">
        <f t="shared" si="45"/>
        <v>260</v>
      </c>
      <c r="B275" s="26">
        <f t="shared" si="44"/>
        <v>10733.494655796976</v>
      </c>
      <c r="C275" s="27">
        <f t="shared" si="31"/>
        <v>16.41385803675886</v>
      </c>
      <c r="D275" s="27">
        <f t="shared" si="38"/>
        <v>3341.970802396695</v>
      </c>
      <c r="E275" s="8">
        <f t="shared" si="43"/>
        <v>12.907129876019903</v>
      </c>
      <c r="F275" s="8">
        <f t="shared" si="39"/>
        <v>402.90712987601989</v>
      </c>
      <c r="G275" s="7">
        <f t="shared" si="40"/>
        <v>290.33906470832449</v>
      </c>
      <c r="H275" s="7">
        <f t="shared" si="41"/>
        <v>3.7131459064958108</v>
      </c>
      <c r="I275" s="7">
        <f t="shared" si="42"/>
        <v>0</v>
      </c>
    </row>
    <row r="276" spans="1:9" x14ac:dyDescent="0.2">
      <c r="A276" s="27">
        <f t="shared" si="45"/>
        <v>261</v>
      </c>
      <c r="B276" s="26">
        <f t="shared" si="44"/>
        <v>10766.768489229948</v>
      </c>
      <c r="C276" s="27">
        <f t="shared" si="31"/>
        <v>16.464740996672813</v>
      </c>
      <c r="D276" s="27">
        <f t="shared" si="38"/>
        <v>3358.384660433454</v>
      </c>
      <c r="E276" s="8">
        <f t="shared" si="43"/>
        <v>12.954645102292826</v>
      </c>
      <c r="F276" s="8">
        <f t="shared" si="39"/>
        <v>402.95464510229283</v>
      </c>
      <c r="G276" s="7">
        <f t="shared" si="40"/>
        <v>290.34762432124757</v>
      </c>
      <c r="H276" s="7">
        <f t="shared" si="41"/>
        <v>3.7302651323419695</v>
      </c>
      <c r="I276" s="7">
        <f t="shared" si="42"/>
        <v>0</v>
      </c>
    </row>
    <row r="277" spans="1:9" x14ac:dyDescent="0.2">
      <c r="A277" s="27">
        <f t="shared" si="45"/>
        <v>262</v>
      </c>
      <c r="B277" s="26">
        <f t="shared" si="44"/>
        <v>10800.145471546561</v>
      </c>
      <c r="C277" s="27">
        <f t="shared" si="31"/>
        <v>16.515781693762499</v>
      </c>
      <c r="D277" s="27">
        <f t="shared" si="38"/>
        <v>3374.8494014301268</v>
      </c>
      <c r="E277" s="8">
        <f t="shared" si="43"/>
        <v>13.002249334455851</v>
      </c>
      <c r="F277" s="8">
        <f t="shared" si="39"/>
        <v>403.00224933445583</v>
      </c>
      <c r="G277" s="7">
        <f t="shared" si="40"/>
        <v>290.35619920901576</v>
      </c>
      <c r="H277" s="7">
        <f t="shared" si="41"/>
        <v>3.7474149078783512</v>
      </c>
      <c r="I277" s="7">
        <f t="shared" si="42"/>
        <v>0</v>
      </c>
    </row>
    <row r="278" spans="1:9" x14ac:dyDescent="0.2">
      <c r="A278" s="27">
        <f t="shared" si="45"/>
        <v>263</v>
      </c>
      <c r="B278" s="26">
        <f t="shared" si="44"/>
        <v>10833.625922508356</v>
      </c>
      <c r="C278" s="27">
        <f t="shared" si="31"/>
        <v>16.566980617013165</v>
      </c>
      <c r="D278" s="27">
        <f t="shared" si="38"/>
        <v>3391.3651831238894</v>
      </c>
      <c r="E278" s="8">
        <f t="shared" si="43"/>
        <v>13.04994284392976</v>
      </c>
      <c r="F278" s="8">
        <f t="shared" si="39"/>
        <v>403.04994284392978</v>
      </c>
      <c r="G278" s="7">
        <f t="shared" si="40"/>
        <v>290.36478941640911</v>
      </c>
      <c r="H278" s="7">
        <f t="shared" si="41"/>
        <v>3.764595322665059</v>
      </c>
      <c r="I278" s="7">
        <f t="shared" si="42"/>
        <v>0</v>
      </c>
    </row>
    <row r="279" spans="1:9" x14ac:dyDescent="0.2">
      <c r="A279" s="27">
        <f t="shared" si="45"/>
        <v>264</v>
      </c>
      <c r="B279" s="26">
        <f t="shared" si="44"/>
        <v>10867.210162868132</v>
      </c>
      <c r="C279" s="27">
        <f t="shared" si="31"/>
        <v>16.618338256925906</v>
      </c>
      <c r="D279" s="27">
        <f t="shared" si="38"/>
        <v>3407.9321637409025</v>
      </c>
      <c r="E279" s="8">
        <f t="shared" si="43"/>
        <v>13.09772590233862</v>
      </c>
      <c r="F279" s="8">
        <f t="shared" si="39"/>
        <v>403.0977259023386</v>
      </c>
      <c r="G279" s="7">
        <f t="shared" si="40"/>
        <v>290.37339498822075</v>
      </c>
      <c r="H279" s="7">
        <f t="shared" si="41"/>
        <v>3.7818064662883444</v>
      </c>
      <c r="I279" s="7">
        <f t="shared" si="42"/>
        <v>0</v>
      </c>
    </row>
    <row r="280" spans="1:9" x14ac:dyDescent="0.2">
      <c r="A280" s="27">
        <f t="shared" si="45"/>
        <v>265</v>
      </c>
      <c r="B280" s="26">
        <f t="shared" si="44"/>
        <v>10900.898514373024</v>
      </c>
      <c r="C280" s="27">
        <f t="shared" si="31"/>
        <v>16.669855105522377</v>
      </c>
      <c r="D280" s="27">
        <f t="shared" si="38"/>
        <v>3424.5505019978286</v>
      </c>
      <c r="E280" s="8">
        <f t="shared" si="43"/>
        <v>13.145598781514506</v>
      </c>
      <c r="F280" s="8">
        <f t="shared" si="39"/>
        <v>403.14559878151448</v>
      </c>
      <c r="G280" s="7">
        <f t="shared" si="40"/>
        <v>290.38201596925677</v>
      </c>
      <c r="H280" s="7">
        <f t="shared" si="41"/>
        <v>3.7990484283603791</v>
      </c>
      <c r="I280" s="7">
        <f t="shared" si="42"/>
        <v>0</v>
      </c>
    </row>
    <row r="281" spans="1:9" x14ac:dyDescent="0.2">
      <c r="A281" s="27">
        <f t="shared" si="45"/>
        <v>266</v>
      </c>
      <c r="B281" s="26">
        <f t="shared" si="44"/>
        <v>10934.691299767581</v>
      </c>
      <c r="C281" s="27">
        <f t="shared" si="31"/>
        <v>16.721531656349498</v>
      </c>
      <c r="D281" s="27">
        <f t="shared" si="38"/>
        <v>3441.220357103351</v>
      </c>
      <c r="E281" s="8">
        <f t="shared" si="43"/>
        <v>13.193561753502129</v>
      </c>
      <c r="F281" s="8">
        <f t="shared" si="39"/>
        <v>403.19356175350214</v>
      </c>
      <c r="G281" s="7">
        <f t="shared" si="40"/>
        <v>290.39065240433854</v>
      </c>
      <c r="H281" s="7">
        <f t="shared" si="41"/>
        <v>3.816321298523917</v>
      </c>
      <c r="I281" s="7">
        <f t="shared" si="42"/>
        <v>0</v>
      </c>
    </row>
    <row r="282" spans="1:9" x14ac:dyDescent="0.2">
      <c r="A282" s="27">
        <f t="shared" si="45"/>
        <v>267</v>
      </c>
      <c r="B282" s="26">
        <f t="shared" si="44"/>
        <v>10968.588842796862</v>
      </c>
      <c r="C282" s="27">
        <f t="shared" si="31"/>
        <v>16.773368404484184</v>
      </c>
      <c r="D282" s="27">
        <f t="shared" si="38"/>
        <v>3457.9418887597003</v>
      </c>
      <c r="E282" s="8">
        <f t="shared" si="43"/>
        <v>13.241615090563487</v>
      </c>
      <c r="F282" s="8">
        <f t="shared" si="39"/>
        <v>403.24161509056347</v>
      </c>
      <c r="G282" s="7">
        <f t="shared" si="40"/>
        <v>290.3993043383021</v>
      </c>
      <c r="H282" s="7">
        <f t="shared" si="41"/>
        <v>3.8336251664510428</v>
      </c>
      <c r="I282" s="7">
        <f t="shared" si="42"/>
        <v>0</v>
      </c>
    </row>
    <row r="283" spans="1:9" x14ac:dyDescent="0.2">
      <c r="A283" s="27">
        <f t="shared" si="45"/>
        <v>268</v>
      </c>
      <c r="B283" s="26">
        <f t="shared" si="44"/>
        <v>11002.591468209534</v>
      </c>
      <c r="C283" s="27">
        <f t="shared" si="31"/>
        <v>16.825365846538087</v>
      </c>
      <c r="D283" s="27">
        <f t="shared" si="38"/>
        <v>3474.7152571641845</v>
      </c>
      <c r="E283" s="8">
        <f t="shared" si="43"/>
        <v>13.289759065182395</v>
      </c>
      <c r="F283" s="8">
        <f t="shared" si="39"/>
        <v>403.28975906518241</v>
      </c>
      <c r="G283" s="7">
        <f t="shared" si="40"/>
        <v>290.40797181599999</v>
      </c>
      <c r="H283" s="7">
        <f t="shared" si="41"/>
        <v>3.8509601218468106</v>
      </c>
      <c r="I283" s="7">
        <f t="shared" si="42"/>
        <v>0</v>
      </c>
    </row>
    <row r="284" spans="1:9" x14ac:dyDescent="0.2">
      <c r="A284" s="27">
        <f t="shared" si="45"/>
        <v>269</v>
      </c>
      <c r="B284" s="26">
        <f t="shared" si="44"/>
        <v>11036.699501760984</v>
      </c>
      <c r="C284" s="27">
        <f t="shared" si="31"/>
        <v>16.877524480662355</v>
      </c>
      <c r="D284" s="27">
        <f t="shared" si="38"/>
        <v>3491.5406230107228</v>
      </c>
      <c r="E284" s="8">
        <f t="shared" si="43"/>
        <v>13.337993950069057</v>
      </c>
      <c r="F284" s="8">
        <f t="shared" si="39"/>
        <v>403.33799395006906</v>
      </c>
      <c r="G284" s="7">
        <f t="shared" si="40"/>
        <v>290.4166548823012</v>
      </c>
      <c r="H284" s="7">
        <f t="shared" si="41"/>
        <v>3.8683262544492436</v>
      </c>
      <c r="I284" s="7">
        <f t="shared" si="42"/>
        <v>0</v>
      </c>
    </row>
    <row r="285" spans="1:9" x14ac:dyDescent="0.2">
      <c r="A285" s="27">
        <f t="shared" si="45"/>
        <v>270</v>
      </c>
      <c r="B285" s="26">
        <f t="shared" si="44"/>
        <v>11070.913270216444</v>
      </c>
      <c r="C285" s="27">
        <f t="shared" si="31"/>
        <v>16.92984480655241</v>
      </c>
      <c r="D285" s="27">
        <f t="shared" si="38"/>
        <v>3508.4181474913853</v>
      </c>
      <c r="E285" s="8">
        <f t="shared" si="43"/>
        <v>13.386320018164524</v>
      </c>
      <c r="F285" s="8">
        <f t="shared" si="39"/>
        <v>403.3863200181645</v>
      </c>
      <c r="G285" s="7">
        <f t="shared" si="40"/>
        <v>290.42535358209227</v>
      </c>
      <c r="H285" s="7">
        <f t="shared" si="41"/>
        <v>3.8857236540313806</v>
      </c>
      <c r="I285" s="7">
        <f t="shared" si="42"/>
        <v>0</v>
      </c>
    </row>
    <row r="286" spans="1:9" x14ac:dyDescent="0.2">
      <c r="A286" s="27">
        <f t="shared" si="45"/>
        <v>271</v>
      </c>
      <c r="B286" s="26">
        <f t="shared" si="44"/>
        <v>11105.233101354117</v>
      </c>
      <c r="C286" s="27">
        <f t="shared" si="31"/>
        <v>16.982327325452726</v>
      </c>
      <c r="D286" s="27">
        <f t="shared" si="38"/>
        <v>3525.3479922979377</v>
      </c>
      <c r="E286" s="8">
        <f t="shared" si="43"/>
        <v>13.434737542645165</v>
      </c>
      <c r="F286" s="8">
        <f t="shared" si="39"/>
        <v>403.43473754264517</v>
      </c>
      <c r="G286" s="7">
        <f t="shared" si="40"/>
        <v>290.43406796027767</v>
      </c>
      <c r="H286" s="7">
        <f t="shared" si="41"/>
        <v>3.9031524104021855</v>
      </c>
      <c r="I286" s="7">
        <f t="shared" si="42"/>
        <v>0</v>
      </c>
    </row>
    <row r="287" spans="1:9" x14ac:dyDescent="0.2">
      <c r="A287" s="27">
        <f t="shared" si="45"/>
        <v>272</v>
      </c>
      <c r="B287" s="26">
        <f t="shared" si="44"/>
        <v>11139.659323968315</v>
      </c>
      <c r="C287" s="27">
        <f t="shared" si="31"/>
        <v>17.034972540161629</v>
      </c>
      <c r="D287" s="27">
        <f t="shared" si="38"/>
        <v>3542.3303196233906</v>
      </c>
      <c r="E287" s="8">
        <f t="shared" si="43"/>
        <v>13.483246796927064</v>
      </c>
      <c r="F287" s="8">
        <f t="shared" si="39"/>
        <v>403.48324679692706</v>
      </c>
      <c r="G287" s="7">
        <f t="shared" si="40"/>
        <v>290.44279806178088</v>
      </c>
      <c r="H287" s="7">
        <f t="shared" si="41"/>
        <v>3.9206126134085935</v>
      </c>
      <c r="I287" s="7">
        <f t="shared" si="42"/>
        <v>0</v>
      </c>
    </row>
    <row r="288" spans="1:9" x14ac:dyDescent="0.2">
      <c r="A288" s="27">
        <f t="shared" si="45"/>
        <v>273</v>
      </c>
      <c r="B288" s="26">
        <f t="shared" si="44"/>
        <v>11174.192267872619</v>
      </c>
      <c r="C288" s="27">
        <f t="shared" si="31"/>
        <v>17.087780955036134</v>
      </c>
      <c r="D288" s="27">
        <f t="shared" si="38"/>
        <v>3559.3652921635521</v>
      </c>
      <c r="E288" s="8">
        <f t="shared" si="43"/>
        <v>13.531848054670405</v>
      </c>
      <c r="F288" s="8">
        <f t="shared" si="39"/>
        <v>403.53184805467038</v>
      </c>
      <c r="G288" s="7">
        <f t="shared" si="40"/>
        <v>290.45154393154485</v>
      </c>
      <c r="H288" s="7">
        <f t="shared" si="41"/>
        <v>3.9381043529365343</v>
      </c>
      <c r="I288" s="7">
        <f t="shared" si="42"/>
        <v>0</v>
      </c>
    </row>
    <row r="289" spans="1:9" x14ac:dyDescent="0.2">
      <c r="A289" s="27">
        <f t="shared" si="45"/>
        <v>274</v>
      </c>
      <c r="B289" s="26">
        <f t="shared" si="44"/>
        <v>11208.832263903025</v>
      </c>
      <c r="C289" s="27">
        <f t="shared" si="31"/>
        <v>17.140753075996749</v>
      </c>
      <c r="D289" s="27">
        <f t="shared" si="38"/>
        <v>3576.4530731185882</v>
      </c>
      <c r="E289" s="8">
        <f t="shared" si="43"/>
        <v>13.580541589783799</v>
      </c>
      <c r="F289" s="8">
        <f t="shared" si="39"/>
        <v>403.58054158978382</v>
      </c>
      <c r="G289" s="7">
        <f t="shared" si="40"/>
        <v>290.46030561453318</v>
      </c>
      <c r="H289" s="7">
        <f t="shared" si="41"/>
        <v>3.9556277189132061</v>
      </c>
      <c r="I289" s="7">
        <f t="shared" si="42"/>
        <v>0</v>
      </c>
    </row>
    <row r="290" spans="1:9" x14ac:dyDescent="0.2">
      <c r="A290" s="27">
        <f t="shared" si="45"/>
        <v>275</v>
      </c>
      <c r="B290" s="26">
        <f t="shared" si="44"/>
        <v>11243.579643921124</v>
      </c>
      <c r="C290" s="27">
        <f t="shared" si="31"/>
        <v>17.193889410532339</v>
      </c>
      <c r="D290" s="27">
        <f t="shared" si="38"/>
        <v>3593.5938261945848</v>
      </c>
      <c r="E290" s="8">
        <f t="shared" si="43"/>
        <v>13.629327676428582</v>
      </c>
      <c r="F290" s="8">
        <f t="shared" si="39"/>
        <v>403.6293276764286</v>
      </c>
      <c r="G290" s="7">
        <f t="shared" si="40"/>
        <v>290.46908315572978</v>
      </c>
      <c r="H290" s="7">
        <f t="shared" si="41"/>
        <v>3.9731828013063932</v>
      </c>
      <c r="I290" s="7">
        <f t="shared" si="42"/>
        <v>0</v>
      </c>
    </row>
    <row r="291" spans="1:9" x14ac:dyDescent="0.2">
      <c r="A291" s="27">
        <f t="shared" si="45"/>
        <v>276</v>
      </c>
      <c r="B291" s="26">
        <f t="shared" si="44"/>
        <v>11278.434740817282</v>
      </c>
      <c r="C291" s="27">
        <f t="shared" si="31"/>
        <v>17.247190467704989</v>
      </c>
      <c r="D291" s="27">
        <f t="shared" si="38"/>
        <v>3610.7877156051172</v>
      </c>
      <c r="E291" s="8">
        <f t="shared" si="43"/>
        <v>13.678206589023072</v>
      </c>
      <c r="F291" s="8">
        <f t="shared" si="39"/>
        <v>403.67820658902309</v>
      </c>
      <c r="G291" s="7">
        <f t="shared" si="40"/>
        <v>290.47787660014092</v>
      </c>
      <c r="H291" s="7">
        <f t="shared" si="41"/>
        <v>3.9907696901286727</v>
      </c>
      <c r="I291" s="7">
        <f t="shared" si="42"/>
        <v>0</v>
      </c>
    </row>
    <row r="292" spans="1:9" x14ac:dyDescent="0.2">
      <c r="A292" s="27">
        <f t="shared" si="45"/>
        <v>277</v>
      </c>
      <c r="B292" s="26">
        <f t="shared" si="44"/>
        <v>11313.397888513817</v>
      </c>
      <c r="C292" s="27">
        <f t="shared" si="31"/>
        <v>17.300656758154879</v>
      </c>
      <c r="D292" s="27">
        <f t="shared" si="38"/>
        <v>3628.0349060728222</v>
      </c>
      <c r="E292" s="8">
        <f t="shared" si="43"/>
        <v>13.727178602246795</v>
      </c>
      <c r="F292" s="8">
        <f t="shared" si="39"/>
        <v>403.72717860224679</v>
      </c>
      <c r="G292" s="7">
        <f t="shared" si="40"/>
        <v>290.48668599279421</v>
      </c>
      <c r="H292" s="7">
        <f t="shared" si="41"/>
        <v>4.0083884754352539</v>
      </c>
      <c r="I292" s="7">
        <f t="shared" si="42"/>
        <v>0</v>
      </c>
    </row>
    <row r="293" spans="1:9" x14ac:dyDescent="0.2">
      <c r="A293" s="27">
        <f t="shared" si="45"/>
        <v>278</v>
      </c>
      <c r="B293" s="26">
        <f t="shared" si="44"/>
        <v>11348.469421968211</v>
      </c>
      <c r="C293" s="27">
        <f t="shared" si="31"/>
        <v>17.354288794105162</v>
      </c>
      <c r="D293" s="27">
        <f t="shared" si="38"/>
        <v>3645.3355628309769</v>
      </c>
      <c r="E293" s="8">
        <f t="shared" si="43"/>
        <v>13.776243991044691</v>
      </c>
      <c r="F293" s="8">
        <f t="shared" si="39"/>
        <v>403.77624399104468</v>
      </c>
      <c r="G293" s="7">
        <f t="shared" si="40"/>
        <v>290.4955113787413</v>
      </c>
      <c r="H293" s="7">
        <f t="shared" si="41"/>
        <v>4.026039247329436</v>
      </c>
      <c r="I293" s="7">
        <f t="shared" si="42"/>
        <v>0</v>
      </c>
    </row>
    <row r="294" spans="1:9" x14ac:dyDescent="0.2">
      <c r="A294" s="27">
        <f t="shared" si="45"/>
        <v>279</v>
      </c>
      <c r="B294" s="26">
        <f t="shared" si="44"/>
        <v>11383.649677176314</v>
      </c>
      <c r="C294" s="27">
        <f t="shared" si="31"/>
        <v>17.408087089366891</v>
      </c>
      <c r="D294" s="27">
        <f t="shared" si="38"/>
        <v>3662.6898516250822</v>
      </c>
      <c r="E294" s="8">
        <f t="shared" si="43"/>
        <v>13.825403030631241</v>
      </c>
      <c r="F294" s="8">
        <f t="shared" si="39"/>
        <v>403.82540303063126</v>
      </c>
      <c r="G294" s="7">
        <f t="shared" si="40"/>
        <v>290.50435280305641</v>
      </c>
      <c r="H294" s="7">
        <f t="shared" si="41"/>
        <v>4.0437220959596516</v>
      </c>
      <c r="I294" s="7">
        <f t="shared" si="42"/>
        <v>0</v>
      </c>
    </row>
    <row r="295" spans="1:9" x14ac:dyDescent="0.2">
      <c r="A295" s="27">
        <f t="shared" si="45"/>
        <v>280</v>
      </c>
      <c r="B295" s="26">
        <f t="shared" si="44"/>
        <v>11418.938991175562</v>
      </c>
      <c r="C295" s="27">
        <f t="shared" si="31"/>
        <v>17.46205215934393</v>
      </c>
      <c r="D295" s="27">
        <f t="shared" si="38"/>
        <v>3680.0979387144489</v>
      </c>
      <c r="E295" s="8">
        <f t="shared" si="43"/>
        <v>13.874655996494614</v>
      </c>
      <c r="F295" s="8">
        <f t="shared" si="39"/>
        <v>403.8746559964946</v>
      </c>
      <c r="G295" s="7">
        <f t="shared" si="40"/>
        <v>290.51321031083916</v>
      </c>
      <c r="H295" s="7">
        <f t="shared" si="41"/>
        <v>4.0614371115251515</v>
      </c>
      <c r="I295" s="7">
        <f t="shared" si="42"/>
        <v>0</v>
      </c>
    </row>
    <row r="296" spans="1:9" x14ac:dyDescent="0.2">
      <c r="A296" s="27">
        <f t="shared" si="45"/>
        <v>281</v>
      </c>
      <c r="B296" s="26">
        <f t="shared" si="44"/>
        <v>11454.337702048208</v>
      </c>
      <c r="C296" s="27">
        <f t="shared" si="31"/>
        <v>17.516184521037896</v>
      </c>
      <c r="D296" s="27">
        <f t="shared" si="38"/>
        <v>3697.5599908737927</v>
      </c>
      <c r="E296" s="8">
        <f t="shared" si="43"/>
        <v>13.924003164400716</v>
      </c>
      <c r="F296" s="8">
        <f t="shared" si="39"/>
        <v>403.92400316440069</v>
      </c>
      <c r="G296" s="7">
        <f t="shared" si="40"/>
        <v>290.52208394721293</v>
      </c>
      <c r="H296" s="7">
        <f t="shared" si="41"/>
        <v>4.0791843842727076</v>
      </c>
      <c r="I296" s="7">
        <f t="shared" si="42"/>
        <v>0</v>
      </c>
    </row>
    <row r="297" spans="1:9" x14ac:dyDescent="0.2">
      <c r="A297" s="27">
        <f t="shared" si="45"/>
        <v>282</v>
      </c>
      <c r="B297" s="26">
        <f t="shared" si="44"/>
        <v>11489.846148924558</v>
      </c>
      <c r="C297" s="27">
        <f t="shared" si="31"/>
        <v>17.570484693053118</v>
      </c>
      <c r="D297" s="27">
        <f t="shared" si="38"/>
        <v>3715.0761753948304</v>
      </c>
      <c r="E297" s="8">
        <f t="shared" si="43"/>
        <v>13.973444810397314</v>
      </c>
      <c r="F297" s="8">
        <f t="shared" si="39"/>
        <v>403.97344481039732</v>
      </c>
      <c r="G297" s="7">
        <f t="shared" si="40"/>
        <v>290.53097375732733</v>
      </c>
      <c r="H297" s="7">
        <f t="shared" si="41"/>
        <v>4.0969640045015012</v>
      </c>
      <c r="I297" s="7">
        <f t="shared" si="42"/>
        <v>0</v>
      </c>
    </row>
    <row r="298" spans="1:9" x14ac:dyDescent="0.2">
      <c r="A298" s="27">
        <f t="shared" si="45"/>
        <v>283</v>
      </c>
      <c r="B298" s="26">
        <f t="shared" si="44"/>
        <v>11525.464671986225</v>
      </c>
      <c r="C298" s="27">
        <f t="shared" si="31"/>
        <v>17.624953195601581</v>
      </c>
      <c r="D298" s="27">
        <f t="shared" si="38"/>
        <v>3732.6466600878834</v>
      </c>
      <c r="E298" s="8">
        <f t="shared" si="43"/>
        <v>14.022981210817957</v>
      </c>
      <c r="F298" s="8">
        <f t="shared" si="39"/>
        <v>404.02298121081793</v>
      </c>
      <c r="G298" s="7">
        <f t="shared" si="40"/>
        <v>290.53987978635826</v>
      </c>
      <c r="H298" s="7">
        <f t="shared" si="41"/>
        <v>4.1147760625633509</v>
      </c>
      <c r="I298" s="7">
        <f t="shared" si="42"/>
        <v>0</v>
      </c>
    </row>
    <row r="299" spans="1:9" x14ac:dyDescent="0.2">
      <c r="A299" s="27">
        <f t="shared" si="45"/>
        <v>284</v>
      </c>
      <c r="B299" s="26">
        <f t="shared" si="44"/>
        <v>11561.193612469384</v>
      </c>
      <c r="C299" s="27">
        <f t="shared" si="31"/>
        <v>17.67959055050795</v>
      </c>
      <c r="D299" s="27">
        <f t="shared" si="38"/>
        <v>3750.2716132834848</v>
      </c>
      <c r="E299" s="8">
        <f t="shared" si="43"/>
        <v>14.072612642286067</v>
      </c>
      <c r="F299" s="8">
        <f t="shared" si="39"/>
        <v>404.07261264228606</v>
      </c>
      <c r="G299" s="7">
        <f t="shared" si="40"/>
        <v>290.54880207950788</v>
      </c>
      <c r="H299" s="7">
        <f t="shared" si="41"/>
        <v>4.1326206488625985</v>
      </c>
      <c r="I299" s="7">
        <f t="shared" si="42"/>
        <v>0</v>
      </c>
    </row>
    <row r="300" spans="1:9" x14ac:dyDescent="0.2">
      <c r="A300" s="27">
        <f t="shared" si="45"/>
        <v>285</v>
      </c>
      <c r="B300" s="26">
        <f t="shared" si="44"/>
        <v>11597.03331266804</v>
      </c>
      <c r="C300" s="27">
        <f t="shared" si="31"/>
        <v>17.734397281214527</v>
      </c>
      <c r="D300" s="27">
        <f t="shared" si="38"/>
        <v>3767.9512038339926</v>
      </c>
      <c r="E300" s="8">
        <f t="shared" si="43"/>
        <v>14.122339381718827</v>
      </c>
      <c r="F300" s="8">
        <f t="shared" si="39"/>
        <v>404.1223393817188</v>
      </c>
      <c r="G300" s="7">
        <f t="shared" si="40"/>
        <v>290.55774068200583</v>
      </c>
      <c r="H300" s="7">
        <f t="shared" si="41"/>
        <v>4.1504978538584965</v>
      </c>
      <c r="I300" s="7">
        <f t="shared" si="42"/>
        <v>0</v>
      </c>
    </row>
    <row r="301" spans="1:9" x14ac:dyDescent="0.2">
      <c r="A301" s="27">
        <f t="shared" si="45"/>
        <v>286</v>
      </c>
      <c r="B301" s="26">
        <f t="shared" si="44"/>
        <v>11632.984115937312</v>
      </c>
      <c r="C301" s="27">
        <f t="shared" si="31"/>
        <v>17.789373912786292</v>
      </c>
      <c r="D301" s="27">
        <f t="shared" si="38"/>
        <v>3785.6856011152072</v>
      </c>
      <c r="E301" s="8">
        <f t="shared" si="43"/>
        <v>14.172161706331142</v>
      </c>
      <c r="F301" s="8">
        <f t="shared" si="39"/>
        <v>404.17216170633117</v>
      </c>
      <c r="G301" s="7">
        <f t="shared" si="40"/>
        <v>290.56669563911061</v>
      </c>
      <c r="H301" s="7">
        <f t="shared" si="41"/>
        <v>4.1684077680680502</v>
      </c>
      <c r="I301" s="7">
        <f t="shared" si="42"/>
        <v>0</v>
      </c>
    </row>
    <row r="302" spans="1:9" x14ac:dyDescent="0.2">
      <c r="A302" s="27">
        <f t="shared" si="45"/>
        <v>287</v>
      </c>
      <c r="B302" s="26">
        <f t="shared" si="44"/>
        <v>11669.046366696719</v>
      </c>
      <c r="C302" s="27">
        <f t="shared" si="31"/>
        <v>17.84452097191593</v>
      </c>
      <c r="D302" s="27">
        <f t="shared" si="38"/>
        <v>3803.4749750279934</v>
      </c>
      <c r="E302" s="8">
        <f t="shared" si="43"/>
        <v>14.222079893639533</v>
      </c>
      <c r="F302" s="8">
        <f t="shared" si="39"/>
        <v>404.22207989363955</v>
      </c>
      <c r="G302" s="7">
        <f t="shared" si="40"/>
        <v>290.57566699610857</v>
      </c>
      <c r="H302" s="7">
        <f t="shared" si="41"/>
        <v>4.1863504820639719</v>
      </c>
      <c r="I302" s="7">
        <f t="shared" si="42"/>
        <v>0</v>
      </c>
    </row>
    <row r="303" spans="1:9" x14ac:dyDescent="0.2">
      <c r="A303" s="27">
        <f t="shared" si="45"/>
        <v>288</v>
      </c>
      <c r="B303" s="26">
        <f t="shared" si="44"/>
        <v>11705.22041043348</v>
      </c>
      <c r="C303" s="27">
        <f t="shared" si="31"/>
        <v>17.899838986928874</v>
      </c>
      <c r="D303" s="27">
        <f t="shared" si="38"/>
        <v>3821.3194959999096</v>
      </c>
      <c r="E303" s="8">
        <f t="shared" si="43"/>
        <v>14.272094221465986</v>
      </c>
      <c r="F303" s="8">
        <f t="shared" si="39"/>
        <v>404.27209422146598</v>
      </c>
      <c r="G303" s="7">
        <f t="shared" si="40"/>
        <v>290.58465479831506</v>
      </c>
      <c r="H303" s="7">
        <f t="shared" si="41"/>
        <v>4.2043260864769536</v>
      </c>
      <c r="I303" s="7">
        <f t="shared" si="42"/>
        <v>0</v>
      </c>
    </row>
    <row r="304" spans="1:9" x14ac:dyDescent="0.2">
      <c r="A304" s="27">
        <f t="shared" si="45"/>
        <v>289</v>
      </c>
      <c r="B304" s="26">
        <f t="shared" si="44"/>
        <v>11741.506593705824</v>
      </c>
      <c r="C304" s="27">
        <f t="shared" si="31"/>
        <v>17.955328487788353</v>
      </c>
      <c r="D304" s="27">
        <f t="shared" si="38"/>
        <v>3839.2193349868385</v>
      </c>
      <c r="E304" s="8">
        <f t="shared" si="43"/>
        <v>14.322204967941802</v>
      </c>
      <c r="F304" s="8">
        <f t="shared" si="39"/>
        <v>404.32220496794179</v>
      </c>
      <c r="G304" s="7">
        <f t="shared" si="40"/>
        <v>290.59365909107618</v>
      </c>
      <c r="H304" s="7">
        <f t="shared" si="41"/>
        <v>4.2223346719991923</v>
      </c>
      <c r="I304" s="7">
        <f t="shared" si="42"/>
        <v>0</v>
      </c>
    </row>
    <row r="305" spans="1:9" x14ac:dyDescent="0.2">
      <c r="A305" s="27">
        <f t="shared" si="45"/>
        <v>290</v>
      </c>
      <c r="B305" s="26">
        <f t="shared" si="44"/>
        <v>11777.905264146313</v>
      </c>
      <c r="C305" s="27">
        <f t="shared" si="31"/>
        <v>18.010990006100499</v>
      </c>
      <c r="D305" s="27">
        <f t="shared" si="38"/>
        <v>3857.1746634746269</v>
      </c>
      <c r="E305" s="8">
        <f t="shared" si="43"/>
        <v>14.372412411511444</v>
      </c>
      <c r="F305" s="8">
        <f t="shared" si="39"/>
        <v>404.37241241151145</v>
      </c>
      <c r="G305" s="7">
        <f t="shared" si="40"/>
        <v>290.60267991976792</v>
      </c>
      <c r="H305" s="7">
        <f t="shared" si="41"/>
        <v>4.2403763293826842</v>
      </c>
      <c r="I305" s="7">
        <f t="shared" si="42"/>
        <v>0</v>
      </c>
    </row>
    <row r="306" spans="1:9" x14ac:dyDescent="0.2">
      <c r="A306" s="27">
        <f t="shared" si="45"/>
        <v>291</v>
      </c>
      <c r="B306" s="26">
        <f t="shared" si="44"/>
        <v>11814.416770465168</v>
      </c>
      <c r="C306" s="27">
        <f t="shared" si="31"/>
        <v>18.066824075119413</v>
      </c>
      <c r="D306" s="27">
        <f t="shared" ref="D306:D327" si="46">D305+C305</f>
        <v>3875.1856534807275</v>
      </c>
      <c r="E306" s="8">
        <f t="shared" si="43"/>
        <v>14.422716830936242</v>
      </c>
      <c r="F306" s="8">
        <f t="shared" ref="F306:F327" si="47">Sab_0+E306</f>
        <v>404.42271683093622</v>
      </c>
      <c r="G306" s="7">
        <f t="shared" ref="G306:G327" si="48">(F306/sigma)^0.25</f>
        <v>290.61171732979699</v>
      </c>
      <c r="H306" s="7">
        <f t="shared" ref="H306:H327" si="49">(G306-G$15)*Rueck</f>
        <v>4.2584511494408162</v>
      </c>
      <c r="I306" s="7">
        <f t="shared" ref="I306:I327" si="50">IF(H306&lt;1,0,IF(H305&lt;1,1,0))*A306</f>
        <v>0</v>
      </c>
    </row>
    <row r="307" spans="1:9" x14ac:dyDescent="0.2">
      <c r="A307" s="27">
        <f t="shared" si="45"/>
        <v>292</v>
      </c>
      <c r="B307" s="26">
        <f t="shared" si="44"/>
        <v>11851.041462453612</v>
      </c>
      <c r="C307" s="27">
        <f t="shared" si="31"/>
        <v>18.122831229752286</v>
      </c>
      <c r="D307" s="27">
        <f t="shared" si="46"/>
        <v>3893.2524775558468</v>
      </c>
      <c r="E307" s="8">
        <f t="shared" si="43"/>
        <v>14.473118505298206</v>
      </c>
      <c r="F307" s="8">
        <f t="shared" si="47"/>
        <v>404.4731185052982</v>
      </c>
      <c r="G307" s="7">
        <f t="shared" si="48"/>
        <v>290.62077136660253</v>
      </c>
      <c r="H307" s="7">
        <f t="shared" si="49"/>
        <v>4.2765592230518905</v>
      </c>
      <c r="I307" s="7">
        <f t="shared" si="50"/>
        <v>0</v>
      </c>
    </row>
    <row r="308" spans="1:9" x14ac:dyDescent="0.2">
      <c r="A308" s="27">
        <f t="shared" si="45"/>
        <v>293</v>
      </c>
      <c r="B308" s="26">
        <f t="shared" si="44"/>
        <v>11887.77969098722</v>
      </c>
      <c r="C308" s="27">
        <f t="shared" si="31"/>
        <v>18.17901200656452</v>
      </c>
      <c r="D308" s="27">
        <f t="shared" si="46"/>
        <v>3911.3753087855989</v>
      </c>
      <c r="E308" s="8">
        <f t="shared" si="43"/>
        <v>14.523617714003745</v>
      </c>
      <c r="F308" s="8">
        <f t="shared" si="47"/>
        <v>404.52361771400376</v>
      </c>
      <c r="G308" s="7">
        <f t="shared" si="48"/>
        <v>290.62984207565478</v>
      </c>
      <c r="H308" s="7">
        <f t="shared" si="49"/>
        <v>4.2947006411563962</v>
      </c>
      <c r="I308" s="7">
        <f t="shared" si="50"/>
        <v>0</v>
      </c>
    </row>
    <row r="309" spans="1:9" x14ac:dyDescent="0.2">
      <c r="A309" s="27">
        <f t="shared" si="45"/>
        <v>294</v>
      </c>
      <c r="B309" s="26">
        <f t="shared" si="44"/>
        <v>11924.63180802928</v>
      </c>
      <c r="C309" s="27">
        <f t="shared" si="31"/>
        <v>18.235366943784872</v>
      </c>
      <c r="D309" s="27">
        <f t="shared" si="46"/>
        <v>3929.5543207921633</v>
      </c>
      <c r="E309" s="8">
        <f t="shared" si="43"/>
        <v>14.574214736787338</v>
      </c>
      <c r="F309" s="8">
        <f t="shared" si="47"/>
        <v>404.57421473678733</v>
      </c>
      <c r="G309" s="7">
        <f t="shared" si="48"/>
        <v>290.63892950245776</v>
      </c>
      <c r="H309" s="7">
        <f t="shared" si="49"/>
        <v>4.312875494762352</v>
      </c>
      <c r="I309" s="7">
        <f t="shared" si="50"/>
        <v>0</v>
      </c>
    </row>
    <row r="310" spans="1:9" x14ac:dyDescent="0.2">
      <c r="A310" s="27">
        <f t="shared" si="45"/>
        <v>295</v>
      </c>
      <c r="B310" s="26">
        <f t="shared" si="44"/>
        <v>11961.598166634172</v>
      </c>
      <c r="C310" s="27">
        <f t="shared" si="31"/>
        <v>18.291896581310606</v>
      </c>
      <c r="D310" s="27">
        <f t="shared" si="46"/>
        <v>3947.7896877359481</v>
      </c>
      <c r="E310" s="8">
        <f t="shared" si="43"/>
        <v>14.624909853715238</v>
      </c>
      <c r="F310" s="8">
        <f t="shared" si="47"/>
        <v>404.62490985371522</v>
      </c>
      <c r="G310" s="7">
        <f t="shared" si="48"/>
        <v>290.64803369254764</v>
      </c>
      <c r="H310" s="7">
        <f t="shared" si="49"/>
        <v>4.3310838749421237</v>
      </c>
      <c r="I310" s="7">
        <f t="shared" si="50"/>
        <v>0</v>
      </c>
    </row>
    <row r="311" spans="1:9" x14ac:dyDescent="0.2">
      <c r="A311" s="27">
        <f t="shared" si="45"/>
        <v>296</v>
      </c>
      <c r="B311" s="26">
        <f t="shared" si="44"/>
        <v>11998.679120950739</v>
      </c>
      <c r="C311" s="27">
        <f t="shared" si="31"/>
        <v>18.348601460712668</v>
      </c>
      <c r="D311" s="27">
        <f t="shared" si="46"/>
        <v>3966.0815843172586</v>
      </c>
      <c r="E311" s="8">
        <f t="shared" si="43"/>
        <v>14.675703345189124</v>
      </c>
      <c r="F311" s="8">
        <f t="shared" si="47"/>
        <v>404.67570334518911</v>
      </c>
      <c r="G311" s="7">
        <f t="shared" si="48"/>
        <v>290.65715469149563</v>
      </c>
      <c r="H311" s="7">
        <f t="shared" si="49"/>
        <v>4.3493258728381079</v>
      </c>
      <c r="I311" s="7">
        <f t="shared" si="50"/>
        <v>0</v>
      </c>
    </row>
    <row r="312" spans="1:9" x14ac:dyDescent="0.2">
      <c r="A312" s="27">
        <f t="shared" si="45"/>
        <v>297</v>
      </c>
      <c r="B312" s="26">
        <f t="shared" si="44"/>
        <v>12035.875026225687</v>
      </c>
      <c r="C312" s="27">
        <f t="shared" si="31"/>
        <v>18.40548212524088</v>
      </c>
      <c r="D312" s="27">
        <f t="shared" si="46"/>
        <v>3984.4301857779715</v>
      </c>
      <c r="E312" s="8">
        <f t="shared" si="43"/>
        <v>14.72659549194967</v>
      </c>
      <c r="F312" s="8">
        <f t="shared" si="47"/>
        <v>404.72659549194969</v>
      </c>
      <c r="G312" s="7">
        <f t="shared" si="48"/>
        <v>290.66629254490641</v>
      </c>
      <c r="H312" s="7">
        <f t="shared" si="49"/>
        <v>4.367601579659663</v>
      </c>
      <c r="I312" s="7">
        <f t="shared" si="50"/>
        <v>0</v>
      </c>
    </row>
    <row r="313" spans="1:9" x14ac:dyDescent="0.2">
      <c r="A313" s="27">
        <f t="shared" si="45"/>
        <v>298</v>
      </c>
      <c r="B313" s="26">
        <f t="shared" si="44"/>
        <v>12073.186238806988</v>
      </c>
      <c r="C313" s="27">
        <f t="shared" si="31"/>
        <v>18.462539119829128</v>
      </c>
      <c r="D313" s="27">
        <f t="shared" si="46"/>
        <v>4002.8356679032122</v>
      </c>
      <c r="E313" s="8">
        <f t="shared" si="43"/>
        <v>14.777586575080226</v>
      </c>
      <c r="F313" s="8">
        <f t="shared" si="47"/>
        <v>404.77758657508025</v>
      </c>
      <c r="G313" s="7">
        <f t="shared" si="48"/>
        <v>290.67544729842024</v>
      </c>
      <c r="H313" s="7">
        <f t="shared" si="49"/>
        <v>4.3859110866873152</v>
      </c>
      <c r="I313" s="7">
        <f t="shared" si="50"/>
        <v>0</v>
      </c>
    </row>
    <row r="314" spans="1:9" x14ac:dyDescent="0.2">
      <c r="A314" s="27">
        <f t="shared" si="45"/>
        <v>299</v>
      </c>
      <c r="B314" s="26">
        <f t="shared" si="44"/>
        <v>12110.613116147291</v>
      </c>
      <c r="C314" s="27">
        <f t="shared" si="31"/>
        <v>18.519772991100602</v>
      </c>
      <c r="D314" s="27">
        <f t="shared" si="46"/>
        <v>4021.2982070230414</v>
      </c>
      <c r="E314" s="8">
        <f t="shared" si="43"/>
        <v>14.828676876010302</v>
      </c>
      <c r="F314" s="8">
        <f t="shared" si="47"/>
        <v>404.82867687601032</v>
      </c>
      <c r="G314" s="7">
        <f t="shared" si="48"/>
        <v>290.68461899771211</v>
      </c>
      <c r="H314" s="7">
        <f t="shared" si="49"/>
        <v>4.4042544852710535</v>
      </c>
      <c r="I314" s="7">
        <f t="shared" si="50"/>
        <v>0</v>
      </c>
    </row>
    <row r="315" spans="1:9" x14ac:dyDescent="0.2">
      <c r="A315" s="27">
        <f t="shared" si="45"/>
        <v>300</v>
      </c>
      <c r="B315" s="26">
        <f t="shared" si="44"/>
        <v>12148.156016807348</v>
      </c>
      <c r="C315" s="27">
        <f t="shared" si="31"/>
        <v>18.577184287373015</v>
      </c>
      <c r="D315" s="27">
        <f t="shared" si="46"/>
        <v>4039.817980014142</v>
      </c>
      <c r="E315" s="8">
        <f t="shared" si="43"/>
        <v>14.879866676519194</v>
      </c>
      <c r="F315" s="8">
        <f t="shared" si="47"/>
        <v>404.87986667651921</v>
      </c>
      <c r="G315" s="7">
        <f t="shared" si="48"/>
        <v>290.69380768849356</v>
      </c>
      <c r="H315" s="7">
        <f t="shared" si="49"/>
        <v>4.4226318668339673</v>
      </c>
      <c r="I315" s="7">
        <f t="shared" si="50"/>
        <v>0</v>
      </c>
    </row>
    <row r="316" spans="1:9" x14ac:dyDescent="0.2">
      <c r="A316" s="27">
        <f t="shared" si="45"/>
        <v>301</v>
      </c>
      <c r="B316" s="26">
        <f t="shared" si="44"/>
        <v>12185.815300459453</v>
      </c>
      <c r="C316" s="27">
        <f t="shared" si="31"/>
        <v>18.634773558663873</v>
      </c>
      <c r="D316" s="27">
        <f t="shared" si="46"/>
        <v>4058.3951643015148</v>
      </c>
      <c r="E316" s="8">
        <f t="shared" si="43"/>
        <v>14.931156258739456</v>
      </c>
      <c r="F316" s="8">
        <f t="shared" si="47"/>
        <v>404.93115625873946</v>
      </c>
      <c r="G316" s="7">
        <f t="shared" si="48"/>
        <v>290.70301341651276</v>
      </c>
      <c r="H316" s="7">
        <f t="shared" si="49"/>
        <v>4.4410433228723605</v>
      </c>
      <c r="I316" s="7">
        <f t="shared" si="50"/>
        <v>0</v>
      </c>
    </row>
    <row r="317" spans="1:9" x14ac:dyDescent="0.2">
      <c r="A317" s="27">
        <f t="shared" si="45"/>
        <v>302</v>
      </c>
      <c r="B317" s="26">
        <f t="shared" si="44"/>
        <v>12223.591327890879</v>
      </c>
      <c r="C317" s="27">
        <f t="shared" si="31"/>
        <v>18.692541356695735</v>
      </c>
      <c r="D317" s="27">
        <f t="shared" si="46"/>
        <v>4077.0299378601785</v>
      </c>
      <c r="E317" s="8">
        <f t="shared" si="43"/>
        <v>14.982545905160432</v>
      </c>
      <c r="F317" s="8">
        <f t="shared" si="47"/>
        <v>404.98254590516041</v>
      </c>
      <c r="G317" s="7">
        <f t="shared" si="48"/>
        <v>290.71223622755434</v>
      </c>
      <c r="H317" s="7">
        <f t="shared" si="49"/>
        <v>4.4594889449555239</v>
      </c>
      <c r="I317" s="7">
        <f t="shared" si="50"/>
        <v>0</v>
      </c>
    </row>
    <row r="318" spans="1:9" x14ac:dyDescent="0.2">
      <c r="A318" s="27">
        <f t="shared" si="45"/>
        <v>303</v>
      </c>
      <c r="B318" s="26">
        <f t="shared" si="44"/>
        <v>12261.484461007341</v>
      </c>
      <c r="C318" s="27">
        <f t="shared" si="31"/>
        <v>18.750488234901493</v>
      </c>
      <c r="D318" s="27">
        <f t="shared" si="46"/>
        <v>4095.722479216874</v>
      </c>
      <c r="E318" s="8">
        <f t="shared" si="43"/>
        <v>15.034035898631707</v>
      </c>
      <c r="F318" s="8">
        <f t="shared" si="47"/>
        <v>405.03403589863171</v>
      </c>
      <c r="G318" s="7">
        <f t="shared" si="48"/>
        <v>290.72147616744121</v>
      </c>
      <c r="H318" s="7">
        <f t="shared" si="49"/>
        <v>4.4779688247292597</v>
      </c>
      <c r="I318" s="7">
        <f t="shared" si="50"/>
        <v>0</v>
      </c>
    </row>
    <row r="319" spans="1:9" x14ac:dyDescent="0.2">
      <c r="A319" s="27">
        <f t="shared" si="45"/>
        <v>304</v>
      </c>
      <c r="B319" s="26">
        <f t="shared" si="44"/>
        <v>12299.495062836466</v>
      </c>
      <c r="C319" s="27">
        <f t="shared" si="31"/>
        <v>18.808614748429687</v>
      </c>
      <c r="D319" s="27">
        <f t="shared" si="46"/>
        <v>4114.4729674517757</v>
      </c>
      <c r="E319" s="8">
        <f t="shared" si="43"/>
        <v>15.085626522366592</v>
      </c>
      <c r="F319" s="8">
        <f t="shared" si="47"/>
        <v>405.08562652236657</v>
      </c>
      <c r="G319" s="7">
        <f t="shared" si="48"/>
        <v>290.73073328203395</v>
      </c>
      <c r="H319" s="7">
        <f t="shared" si="49"/>
        <v>4.4964830539147442</v>
      </c>
      <c r="I319" s="7">
        <f t="shared" si="50"/>
        <v>0</v>
      </c>
    </row>
    <row r="320" spans="1:9" x14ac:dyDescent="0.2">
      <c r="A320" s="27">
        <f t="shared" si="45"/>
        <v>305</v>
      </c>
      <c r="B320" s="26">
        <f t="shared" si="44"/>
        <v>12337.62349753126</v>
      </c>
      <c r="C320" s="27">
        <f t="shared" si="31"/>
        <v>18.866921454149821</v>
      </c>
      <c r="D320" s="27">
        <f t="shared" si="46"/>
        <v>4133.2815822002058</v>
      </c>
      <c r="E320" s="8">
        <f t="shared" si="43"/>
        <v>15.137318059945549</v>
      </c>
      <c r="F320" s="8">
        <f t="shared" si="47"/>
        <v>405.13731805994553</v>
      </c>
      <c r="G320" s="7">
        <f t="shared" si="48"/>
        <v>290.74000761723187</v>
      </c>
      <c r="H320" s="7">
        <f t="shared" si="49"/>
        <v>4.5150317243105746</v>
      </c>
      <c r="I320" s="7">
        <f t="shared" si="50"/>
        <v>0</v>
      </c>
    </row>
    <row r="321" spans="1:9" x14ac:dyDescent="0.2">
      <c r="A321" s="27">
        <f t="shared" si="45"/>
        <v>306</v>
      </c>
      <c r="B321" s="26">
        <f t="shared" si="44"/>
        <v>12375.870130373609</v>
      </c>
      <c r="C321" s="27">
        <f t="shared" si="31"/>
        <v>18.925408910657691</v>
      </c>
      <c r="D321" s="27">
        <f t="shared" si="46"/>
        <v>4152.1485036543554</v>
      </c>
      <c r="E321" s="8">
        <f t="shared" si="43"/>
        <v>15.189110795319587</v>
      </c>
      <c r="F321" s="8">
        <f t="shared" si="47"/>
        <v>405.18911079531961</v>
      </c>
      <c r="G321" s="7">
        <f t="shared" si="48"/>
        <v>290.74929921897342</v>
      </c>
      <c r="H321" s="7">
        <f t="shared" si="49"/>
        <v>4.5336149277936784</v>
      </c>
      <c r="I321" s="7">
        <f t="shared" si="50"/>
        <v>0</v>
      </c>
    </row>
    <row r="322" spans="1:9" x14ac:dyDescent="0.2">
      <c r="A322" s="27">
        <f t="shared" si="45"/>
        <v>307</v>
      </c>
      <c r="B322" s="26">
        <f t="shared" si="44"/>
        <v>12414.235327777767</v>
      </c>
      <c r="C322" s="27">
        <f t="shared" si="31"/>
        <v>18.98407767828073</v>
      </c>
      <c r="D322" s="27">
        <f t="shared" si="46"/>
        <v>4171.0739125650134</v>
      </c>
      <c r="E322" s="8">
        <f t="shared" si="43"/>
        <v>15.241005012813661</v>
      </c>
      <c r="F322" s="8">
        <f t="shared" si="47"/>
        <v>405.24100501281367</v>
      </c>
      <c r="G322" s="7">
        <f t="shared" si="48"/>
        <v>290.75860813323652</v>
      </c>
      <c r="H322" s="7">
        <f t="shared" si="49"/>
        <v>4.5522327563198814</v>
      </c>
      <c r="I322" s="7">
        <f t="shared" si="50"/>
        <v>0</v>
      </c>
    </row>
    <row r="323" spans="1:9" x14ac:dyDescent="0.2">
      <c r="A323" s="27">
        <f t="shared" si="45"/>
        <v>308</v>
      </c>
      <c r="B323" s="26">
        <f t="shared" si="44"/>
        <v>12452.719457293881</v>
      </c>
      <c r="C323" s="27">
        <f t="shared" si="31"/>
        <v>19.042928319083401</v>
      </c>
      <c r="D323" s="27">
        <f t="shared" si="46"/>
        <v>4190.0579902432937</v>
      </c>
      <c r="E323" s="8">
        <f t="shared" si="43"/>
        <v>15.293000997130067</v>
      </c>
      <c r="F323" s="8">
        <f t="shared" si="47"/>
        <v>405.29300099713009</v>
      </c>
      <c r="G323" s="7">
        <f t="shared" si="48"/>
        <v>290.7679344060395</v>
      </c>
      <c r="H323" s="7">
        <f t="shared" si="49"/>
        <v>4.5708853019258413</v>
      </c>
      <c r="I323" s="7">
        <f t="shared" si="50"/>
        <v>0</v>
      </c>
    </row>
    <row r="324" spans="1:9" x14ac:dyDescent="0.2">
      <c r="A324" s="27">
        <f t="shared" si="45"/>
        <v>309</v>
      </c>
      <c r="B324" s="26">
        <f t="shared" si="44"/>
        <v>12491.322887611494</v>
      </c>
      <c r="C324" s="27">
        <f t="shared" si="31"/>
        <v>19.101961396872564</v>
      </c>
      <c r="D324" s="27">
        <f t="shared" si="46"/>
        <v>4209.100918562377</v>
      </c>
      <c r="E324" s="8">
        <f t="shared" si="43"/>
        <v>15.345099033351742</v>
      </c>
      <c r="F324" s="8">
        <f t="shared" si="47"/>
        <v>405.34509903335174</v>
      </c>
      <c r="G324" s="7">
        <f t="shared" si="48"/>
        <v>290.77727808344105</v>
      </c>
      <c r="H324" s="7">
        <f t="shared" si="49"/>
        <v>4.589572656728933</v>
      </c>
      <c r="I324" s="7">
        <f t="shared" si="50"/>
        <v>0</v>
      </c>
    </row>
    <row r="325" spans="1:9" x14ac:dyDescent="0.2">
      <c r="A325" s="27">
        <f t="shared" si="45"/>
        <v>310</v>
      </c>
      <c r="B325" s="26">
        <f t="shared" si="44"/>
        <v>12530.04598856309</v>
      </c>
      <c r="C325" s="27">
        <f t="shared" si="31"/>
        <v>19.16117747720287</v>
      </c>
      <c r="D325" s="27">
        <f t="shared" si="46"/>
        <v>4228.2028799592499</v>
      </c>
      <c r="E325" s="8">
        <f t="shared" si="43"/>
        <v>15.397299406945647</v>
      </c>
      <c r="F325" s="8">
        <f t="shared" si="47"/>
        <v>405.39729940694565</v>
      </c>
      <c r="G325" s="7">
        <f t="shared" si="48"/>
        <v>290.78663921154077</v>
      </c>
      <c r="H325" s="7">
        <f t="shared" si="49"/>
        <v>4.6082949129283861</v>
      </c>
      <c r="I325" s="7">
        <f t="shared" si="50"/>
        <v>0</v>
      </c>
    </row>
    <row r="326" spans="1:9" x14ac:dyDescent="0.2">
      <c r="A326" s="27">
        <f t="shared" si="45"/>
        <v>311</v>
      </c>
      <c r="B326" s="26">
        <f t="shared" si="44"/>
        <v>12568.889131127637</v>
      </c>
      <c r="C326" s="27">
        <f t="shared" si="31"/>
        <v>19.220577127382199</v>
      </c>
      <c r="D326" s="27">
        <f t="shared" si="46"/>
        <v>4247.3640574364526</v>
      </c>
      <c r="E326" s="8">
        <f t="shared" si="43"/>
        <v>15.449602403766022</v>
      </c>
      <c r="F326" s="8">
        <f t="shared" si="47"/>
        <v>405.44960240376599</v>
      </c>
      <c r="G326" s="7">
        <f t="shared" si="48"/>
        <v>290.79601783648019</v>
      </c>
      <c r="H326" s="7">
        <f t="shared" si="49"/>
        <v>4.6270521628072174</v>
      </c>
      <c r="I326" s="7">
        <f t="shared" si="50"/>
        <v>0</v>
      </c>
    </row>
    <row r="327" spans="1:9" x14ac:dyDescent="0.2">
      <c r="A327" s="27">
        <f t="shared" si="45"/>
        <v>312</v>
      </c>
      <c r="B327" s="26">
        <f t="shared" si="44"/>
        <v>12607.852687434133</v>
      </c>
      <c r="C327" s="27">
        <f t="shared" si="31"/>
        <v>19.280160916477087</v>
      </c>
      <c r="D327" s="27">
        <f t="shared" si="46"/>
        <v>4266.5846345638347</v>
      </c>
      <c r="E327" s="8">
        <f t="shared" si="43"/>
        <v>15.502008310057715</v>
      </c>
      <c r="F327" s="8">
        <f t="shared" si="47"/>
        <v>405.5020083100577</v>
      </c>
      <c r="G327" s="7">
        <f t="shared" si="48"/>
        <v>290.80541400444309</v>
      </c>
      <c r="H327" s="7">
        <f t="shared" si="49"/>
        <v>4.6458444987330267</v>
      </c>
      <c r="I327" s="7">
        <f t="shared" si="50"/>
        <v>0</v>
      </c>
    </row>
    <row r="328" spans="1:9" x14ac:dyDescent="0.2">
      <c r="A328" s="27">
        <f t="shared" ref="A328:A353" si="51">A327+1</f>
        <v>313</v>
      </c>
      <c r="B328" s="26">
        <f t="shared" si="44"/>
        <v>12646.937030765181</v>
      </c>
      <c r="C328" s="27">
        <f t="shared" si="31"/>
        <v>19.339929415318167</v>
      </c>
      <c r="D328" s="27">
        <f t="shared" ref="D328:D353" si="52">D327+C327</f>
        <v>4285.8647954803118</v>
      </c>
      <c r="E328" s="8">
        <f t="shared" si="43"/>
        <v>15.55451741245945</v>
      </c>
      <c r="F328" s="8">
        <f t="shared" ref="F328:F353" si="53">Sab_0+E328</f>
        <v>405.55451741245946</v>
      </c>
      <c r="G328" s="7">
        <f t="shared" ref="G328:G353" si="54">(F328/sigma)^0.25</f>
        <v>290.81482776165529</v>
      </c>
      <c r="H328" s="7">
        <f t="shared" ref="H328:H353" si="55">(G328-G$15)*Rueck</f>
        <v>4.6646720131574284</v>
      </c>
      <c r="I328" s="7">
        <f t="shared" ref="I328:I353" si="56">IF(H328&lt;1,0,IF(H327&lt;1,1,0))*A328</f>
        <v>0</v>
      </c>
    </row>
    <row r="329" spans="1:9" x14ac:dyDescent="0.2">
      <c r="A329" s="27">
        <f t="shared" si="51"/>
        <v>314</v>
      </c>
      <c r="B329" s="26">
        <f t="shared" si="44"/>
        <v>12686.142535560553</v>
      </c>
      <c r="C329" s="27">
        <f t="shared" si="31"/>
        <v>19.399883196505655</v>
      </c>
      <c r="D329" s="27">
        <f t="shared" si="52"/>
        <v>4305.2047248956296</v>
      </c>
      <c r="E329" s="8">
        <f t="shared" si="43"/>
        <v>15.607129998007039</v>
      </c>
      <c r="F329" s="8">
        <f t="shared" si="53"/>
        <v>405.60712999800705</v>
      </c>
      <c r="G329" s="7">
        <f t="shared" si="54"/>
        <v>290.82425915438569</v>
      </c>
      <c r="H329" s="7">
        <f t="shared" si="55"/>
        <v>4.6835347986182114</v>
      </c>
      <c r="I329" s="7">
        <f t="shared" si="56"/>
        <v>0</v>
      </c>
    </row>
    <row r="330" spans="1:9" x14ac:dyDescent="0.2">
      <c r="A330" s="27">
        <f t="shared" si="51"/>
        <v>315</v>
      </c>
      <c r="B330" s="26">
        <f t="shared" si="44"/>
        <v>12725.469577420792</v>
      </c>
      <c r="C330" s="27">
        <f t="shared" si="31"/>
        <v>19.460022834414826</v>
      </c>
      <c r="D330" s="27">
        <f t="shared" si="52"/>
        <v>4324.6046080921351</v>
      </c>
      <c r="E330" s="8">
        <f t="shared" si="43"/>
        <v>15.659846354136654</v>
      </c>
      <c r="F330" s="8">
        <f t="shared" si="53"/>
        <v>405.65984635413668</v>
      </c>
      <c r="G330" s="7">
        <f t="shared" si="54"/>
        <v>290.83370822894682</v>
      </c>
      <c r="H330" s="7">
        <f t="shared" si="55"/>
        <v>4.7024329477404763</v>
      </c>
      <c r="I330" s="7">
        <f t="shared" si="56"/>
        <v>0</v>
      </c>
    </row>
    <row r="331" spans="1:9" x14ac:dyDescent="0.2">
      <c r="A331" s="27">
        <f t="shared" si="51"/>
        <v>316</v>
      </c>
      <c r="B331" s="26">
        <f t="shared" si="44"/>
        <v>12764.918533110798</v>
      </c>
      <c r="C331" s="27">
        <f t="shared" si="31"/>
        <v>19.520348905201512</v>
      </c>
      <c r="D331" s="27">
        <f t="shared" si="52"/>
        <v>4344.0646309265503</v>
      </c>
      <c r="E331" s="8">
        <f t="shared" si="43"/>
        <v>15.71266676868804</v>
      </c>
      <c r="F331" s="8">
        <f t="shared" si="53"/>
        <v>405.71266676868805</v>
      </c>
      <c r="G331" s="7">
        <f t="shared" si="54"/>
        <v>290.84317503169552</v>
      </c>
      <c r="H331" s="7">
        <f t="shared" si="55"/>
        <v>4.7213665532378855</v>
      </c>
      <c r="I331" s="7">
        <f t="shared" si="56"/>
        <v>0</v>
      </c>
    </row>
    <row r="332" spans="1:9" x14ac:dyDescent="0.2">
      <c r="A332" s="27">
        <f t="shared" si="51"/>
        <v>317</v>
      </c>
      <c r="B332" s="26">
        <f t="shared" si="44"/>
        <v>12804.489780563443</v>
      </c>
      <c r="C332" s="27">
        <f t="shared" si="31"/>
        <v>19.580861986807641</v>
      </c>
      <c r="D332" s="27">
        <f t="shared" si="52"/>
        <v>4363.5849798317522</v>
      </c>
      <c r="E332" s="8">
        <f t="shared" si="43"/>
        <v>15.765591529907677</v>
      </c>
      <c r="F332" s="8">
        <f t="shared" si="53"/>
        <v>405.76559152990768</v>
      </c>
      <c r="G332" s="7">
        <f t="shared" si="54"/>
        <v>290.8526596090324</v>
      </c>
      <c r="H332" s="7">
        <f t="shared" si="55"/>
        <v>4.7403357079116404</v>
      </c>
      <c r="I332" s="7">
        <f t="shared" si="56"/>
        <v>0</v>
      </c>
    </row>
    <row r="333" spans="1:9" x14ac:dyDescent="0.2">
      <c r="A333" s="27">
        <f t="shared" si="51"/>
        <v>318</v>
      </c>
      <c r="B333" s="26">
        <f t="shared" si="44"/>
        <v>12844.183698883191</v>
      </c>
      <c r="C333" s="27">
        <f t="shared" si="31"/>
        <v>19.641562658966745</v>
      </c>
      <c r="D333" s="27">
        <f t="shared" si="52"/>
        <v>4383.1658418185598</v>
      </c>
      <c r="E333" s="8">
        <f t="shared" si="43"/>
        <v>15.818620926451993</v>
      </c>
      <c r="F333" s="8">
        <f t="shared" si="53"/>
        <v>405.81862092645201</v>
      </c>
      <c r="G333" s="7">
        <f t="shared" si="54"/>
        <v>290.86216200740301</v>
      </c>
      <c r="H333" s="7">
        <f t="shared" si="55"/>
        <v>4.7593405046528687</v>
      </c>
      <c r="I333" s="7">
        <f t="shared" si="56"/>
        <v>0</v>
      </c>
    </row>
    <row r="334" spans="1:9" x14ac:dyDescent="0.2">
      <c r="A334" s="27">
        <f t="shared" si="51"/>
        <v>319</v>
      </c>
      <c r="B334" s="26">
        <f t="shared" si="44"/>
        <v>12884.00066834973</v>
      </c>
      <c r="C334" s="27">
        <f t="shared" si="31"/>
        <v>19.702451503209545</v>
      </c>
      <c r="D334" s="27">
        <f t="shared" si="52"/>
        <v>4402.8074044775267</v>
      </c>
      <c r="E334" s="8">
        <f t="shared" si="43"/>
        <v>15.871755247390498</v>
      </c>
      <c r="F334" s="8">
        <f t="shared" si="53"/>
        <v>405.87175524739052</v>
      </c>
      <c r="G334" s="7">
        <f t="shared" si="54"/>
        <v>290.87168227329863</v>
      </c>
      <c r="H334" s="7">
        <f t="shared" si="55"/>
        <v>4.7783810364441024</v>
      </c>
      <c r="I334" s="7">
        <f t="shared" si="56"/>
        <v>0</v>
      </c>
    </row>
    <row r="335" spans="1:9" x14ac:dyDescent="0.2">
      <c r="A335" s="27">
        <f t="shared" si="51"/>
        <v>320</v>
      </c>
      <c r="B335" s="26">
        <f t="shared" si="44"/>
        <v>12923.941070421615</v>
      </c>
      <c r="C335" s="27">
        <f t="shared" si="31"/>
        <v>19.763529102869494</v>
      </c>
      <c r="D335" s="27">
        <f t="shared" si="52"/>
        <v>4422.5098559807366</v>
      </c>
      <c r="E335" s="8">
        <f t="shared" ref="E335:E353" si="57">dSab_0*(D335/D$15)^Exponent</f>
        <v>15.92499478220895</v>
      </c>
      <c r="F335" s="8">
        <f t="shared" si="53"/>
        <v>405.92499478220896</v>
      </c>
      <c r="G335" s="7">
        <f t="shared" si="54"/>
        <v>290.88122045325571</v>
      </c>
      <c r="H335" s="7">
        <f t="shared" si="55"/>
        <v>4.7974573963582543</v>
      </c>
      <c r="I335" s="7">
        <f t="shared" si="56"/>
        <v>0</v>
      </c>
    </row>
    <row r="336" spans="1:9" x14ac:dyDescent="0.2">
      <c r="A336" s="27">
        <f t="shared" si="51"/>
        <v>321</v>
      </c>
      <c r="B336" s="26">
        <f t="shared" ref="B336:B353" si="58">B335*Faktor</f>
        <v>12964.005287739923</v>
      </c>
      <c r="C336" s="27">
        <f t="shared" si="31"/>
        <v>19.824796043088391</v>
      </c>
      <c r="D336" s="27">
        <f t="shared" si="52"/>
        <v>4442.2733850836057</v>
      </c>
      <c r="E336" s="8">
        <f t="shared" si="57"/>
        <v>15.978339820812474</v>
      </c>
      <c r="F336" s="8">
        <f t="shared" si="53"/>
        <v>405.97833982081249</v>
      </c>
      <c r="G336" s="7">
        <f t="shared" si="54"/>
        <v>290.89077659385782</v>
      </c>
      <c r="H336" s="7">
        <f t="shared" si="55"/>
        <v>4.8165696775624838</v>
      </c>
      <c r="I336" s="7">
        <f t="shared" si="56"/>
        <v>0</v>
      </c>
    </row>
    <row r="337" spans="1:9" x14ac:dyDescent="0.2">
      <c r="A337" s="27">
        <f t="shared" si="51"/>
        <v>322</v>
      </c>
      <c r="B337" s="26">
        <f t="shared" si="58"/>
        <v>13004.193704131918</v>
      </c>
      <c r="C337" s="27">
        <f t="shared" si="31"/>
        <v>19.886252910821966</v>
      </c>
      <c r="D337" s="27">
        <f t="shared" si="52"/>
        <v>4462.0981811266938</v>
      </c>
      <c r="E337" s="8">
        <f t="shared" si="57"/>
        <v>16.031790653528667</v>
      </c>
      <c r="F337" s="8">
        <f t="shared" si="53"/>
        <v>406.03179065352867</v>
      </c>
      <c r="G337" s="7">
        <f t="shared" si="54"/>
        <v>290.9003507417342</v>
      </c>
      <c r="H337" s="7">
        <f t="shared" si="55"/>
        <v>4.8357179733152407</v>
      </c>
      <c r="I337" s="7">
        <f t="shared" si="56"/>
        <v>0</v>
      </c>
    </row>
    <row r="338" spans="1:9" x14ac:dyDescent="0.2">
      <c r="A338" s="27">
        <f t="shared" si="51"/>
        <v>323</v>
      </c>
      <c r="B338" s="26">
        <f t="shared" si="58"/>
        <v>13044.506704614729</v>
      </c>
      <c r="C338" s="27">
        <f t="shared" si="31"/>
        <v>19.947900294845518</v>
      </c>
      <c r="D338" s="27">
        <f t="shared" si="52"/>
        <v>4481.9844340375157</v>
      </c>
      <c r="E338" s="8">
        <f t="shared" si="57"/>
        <v>16.085347571110688</v>
      </c>
      <c r="F338" s="8">
        <f t="shared" si="53"/>
        <v>406.08534757111067</v>
      </c>
      <c r="G338" s="7">
        <f t="shared" si="54"/>
        <v>290.90994294356176</v>
      </c>
      <c r="H338" s="7">
        <f t="shared" si="55"/>
        <v>4.8549023769703581</v>
      </c>
      <c r="I338" s="7">
        <f t="shared" si="56"/>
        <v>0</v>
      </c>
    </row>
    <row r="339" spans="1:9" x14ac:dyDescent="0.2">
      <c r="A339" s="27">
        <f t="shared" si="51"/>
        <v>324</v>
      </c>
      <c r="B339" s="26">
        <f t="shared" si="58"/>
        <v>13084.944675399036</v>
      </c>
      <c r="C339" s="27">
        <f t="shared" si="31"/>
        <v>20.009738785759541</v>
      </c>
      <c r="D339" s="27">
        <f t="shared" si="52"/>
        <v>4501.9323343323613</v>
      </c>
      <c r="E339" s="8">
        <f t="shared" si="57"/>
        <v>16.139010864740353</v>
      </c>
      <c r="F339" s="8">
        <f t="shared" si="53"/>
        <v>406.13901086474033</v>
      </c>
      <c r="G339" s="7">
        <f t="shared" si="54"/>
        <v>290.91955324606448</v>
      </c>
      <c r="H339" s="7">
        <f t="shared" si="55"/>
        <v>4.8741229819758018</v>
      </c>
      <c r="I339" s="7">
        <f t="shared" si="56"/>
        <v>0</v>
      </c>
    </row>
    <row r="340" spans="1:9" x14ac:dyDescent="0.2">
      <c r="A340" s="27">
        <f t="shared" si="51"/>
        <v>325</v>
      </c>
      <c r="B340" s="26">
        <f t="shared" si="58"/>
        <v>13125.508003892774</v>
      </c>
      <c r="C340" s="27">
        <f t="shared" si="31"/>
        <v>20.071768975995397</v>
      </c>
      <c r="D340" s="27">
        <f t="shared" si="52"/>
        <v>4521.9420731181208</v>
      </c>
      <c r="E340" s="8">
        <f t="shared" si="57"/>
        <v>16.192780826031182</v>
      </c>
      <c r="F340" s="8">
        <f t="shared" si="53"/>
        <v>406.1927808260312</v>
      </c>
      <c r="G340" s="7">
        <f t="shared" si="54"/>
        <v>290.92918169601489</v>
      </c>
      <c r="H340" s="7">
        <f t="shared" si="55"/>
        <v>4.8933798818766263</v>
      </c>
      <c r="I340" s="7">
        <f t="shared" si="56"/>
        <v>0</v>
      </c>
    </row>
    <row r="341" spans="1:9" x14ac:dyDescent="0.2">
      <c r="A341" s="27">
        <f t="shared" si="51"/>
        <v>326</v>
      </c>
      <c r="B341" s="26">
        <f t="shared" si="58"/>
        <v>13166.197078704843</v>
      </c>
      <c r="C341" s="27">
        <f t="shared" si="31"/>
        <v>20.133991459820987</v>
      </c>
      <c r="D341" s="27">
        <f t="shared" si="52"/>
        <v>4542.0138420941166</v>
      </c>
      <c r="E341" s="8">
        <f t="shared" si="57"/>
        <v>16.246657747031445</v>
      </c>
      <c r="F341" s="8">
        <f t="shared" si="53"/>
        <v>406.24665774703146</v>
      </c>
      <c r="G341" s="7">
        <f t="shared" si="54"/>
        <v>290.93882834023367</v>
      </c>
      <c r="H341" s="7">
        <f t="shared" si="55"/>
        <v>4.9126731703141786</v>
      </c>
      <c r="I341" s="7">
        <f t="shared" si="56"/>
        <v>0</v>
      </c>
    </row>
    <row r="342" spans="1:9" x14ac:dyDescent="0.2">
      <c r="A342" s="27">
        <f t="shared" si="51"/>
        <v>327</v>
      </c>
      <c r="B342" s="26">
        <f t="shared" si="58"/>
        <v>13207.01228964883</v>
      </c>
      <c r="C342" s="27">
        <f t="shared" si="31"/>
        <v>20.196406833346433</v>
      </c>
      <c r="D342" s="27">
        <f t="shared" si="52"/>
        <v>4562.1478335539377</v>
      </c>
      <c r="E342" s="8">
        <f t="shared" si="57"/>
        <v>16.300641920227207</v>
      </c>
      <c r="F342" s="8">
        <f t="shared" si="53"/>
        <v>406.30064192022724</v>
      </c>
      <c r="G342" s="7">
        <f t="shared" si="54"/>
        <v>290.94849322558986</v>
      </c>
      <c r="H342" s="7">
        <f t="shared" si="55"/>
        <v>4.9320029410265533</v>
      </c>
      <c r="I342" s="7">
        <f t="shared" si="56"/>
        <v>0</v>
      </c>
    </row>
    <row r="343" spans="1:9" x14ac:dyDescent="0.2">
      <c r="A343" s="27">
        <f t="shared" si="51"/>
        <v>328</v>
      </c>
      <c r="B343" s="26">
        <f t="shared" si="58"/>
        <v>13247.954027746742</v>
      </c>
      <c r="C343" s="27">
        <f t="shared" si="31"/>
        <v>20.259015694529811</v>
      </c>
      <c r="D343" s="27">
        <f t="shared" si="52"/>
        <v>4582.3442403872841</v>
      </c>
      <c r="E343" s="8">
        <f t="shared" si="57"/>
        <v>16.354733638545344</v>
      </c>
      <c r="F343" s="8">
        <f t="shared" si="53"/>
        <v>406.35473363854533</v>
      </c>
      <c r="G343" s="7">
        <f t="shared" si="54"/>
        <v>290.9581763990023</v>
      </c>
      <c r="H343" s="7">
        <f t="shared" si="55"/>
        <v>4.9513692878514348</v>
      </c>
      <c r="I343" s="7">
        <f t="shared" si="56"/>
        <v>0</v>
      </c>
    </row>
    <row r="344" spans="1:9" x14ac:dyDescent="0.2">
      <c r="A344" s="27">
        <f t="shared" si="51"/>
        <v>329</v>
      </c>
      <c r="B344" s="26">
        <f t="shared" si="58"/>
        <v>13289.022685232758</v>
      </c>
      <c r="C344" s="27">
        <f t="shared" si="31"/>
        <v>20.321818643182851</v>
      </c>
      <c r="D344" s="27">
        <f t="shared" si="52"/>
        <v>4602.6032560818139</v>
      </c>
      <c r="E344" s="8">
        <f t="shared" si="57"/>
        <v>16.408933195356521</v>
      </c>
      <c r="F344" s="8">
        <f t="shared" si="53"/>
        <v>406.4089331953565</v>
      </c>
      <c r="G344" s="7">
        <f t="shared" si="54"/>
        <v>290.96787790743923</v>
      </c>
      <c r="H344" s="7">
        <f t="shared" si="55"/>
        <v>4.9707723047253012</v>
      </c>
      <c r="I344" s="7">
        <f t="shared" si="56"/>
        <v>0</v>
      </c>
    </row>
    <row r="345" spans="1:9" x14ac:dyDescent="0.2">
      <c r="A345" s="27">
        <f t="shared" si="51"/>
        <v>330</v>
      </c>
      <c r="B345" s="26">
        <f t="shared" si="58"/>
        <v>13330.218655556981</v>
      </c>
      <c r="C345" s="27">
        <f t="shared" si="31"/>
        <v>20.384816280976722</v>
      </c>
      <c r="D345" s="27">
        <f t="shared" si="52"/>
        <v>4622.9250747249971</v>
      </c>
      <c r="E345" s="8">
        <f t="shared" si="57"/>
        <v>16.463240884478203</v>
      </c>
      <c r="F345" s="8">
        <f t="shared" si="53"/>
        <v>406.46324088447818</v>
      </c>
      <c r="G345" s="7">
        <f t="shared" si="54"/>
        <v>290.97759779791903</v>
      </c>
      <c r="H345" s="7">
        <f t="shared" si="55"/>
        <v>4.9902120856849024</v>
      </c>
      <c r="I345" s="7">
        <f t="shared" si="56"/>
        <v>0</v>
      </c>
    </row>
    <row r="346" spans="1:9" x14ac:dyDescent="0.2">
      <c r="A346" s="27">
        <f t="shared" si="51"/>
        <v>331</v>
      </c>
      <c r="B346" s="26">
        <f t="shared" si="58"/>
        <v>13371.542333389209</v>
      </c>
      <c r="C346" s="27">
        <f t="shared" si="31"/>
        <v>20.448009211447751</v>
      </c>
      <c r="D346" s="27">
        <f t="shared" si="52"/>
        <v>4643.3098910059734</v>
      </c>
      <c r="E346" s="8">
        <f t="shared" si="57"/>
        <v>16.517657000177635</v>
      </c>
      <c r="F346" s="8">
        <f t="shared" si="53"/>
        <v>406.51765700017762</v>
      </c>
      <c r="G346" s="7">
        <f t="shared" si="54"/>
        <v>290.98733611751044</v>
      </c>
      <c r="H346" s="7">
        <f t="shared" si="55"/>
        <v>5.0096887248677149</v>
      </c>
      <c r="I346" s="7">
        <f t="shared" si="56"/>
        <v>0</v>
      </c>
    </row>
    <row r="347" spans="1:9" x14ac:dyDescent="0.2">
      <c r="A347" s="27">
        <f t="shared" si="51"/>
        <v>332</v>
      </c>
      <c r="B347" s="26">
        <f t="shared" si="58"/>
        <v>13412.994114622716</v>
      </c>
      <c r="C347" s="27">
        <f t="shared" si="31"/>
        <v>20.51139804000324</v>
      </c>
      <c r="D347" s="27">
        <f t="shared" si="52"/>
        <v>4663.7579002174216</v>
      </c>
      <c r="E347" s="8">
        <f t="shared" si="57"/>
        <v>16.572181837174778</v>
      </c>
      <c r="F347" s="8">
        <f t="shared" si="53"/>
        <v>406.57218183717475</v>
      </c>
      <c r="G347" s="7">
        <f t="shared" si="54"/>
        <v>290.99709291333323</v>
      </c>
      <c r="H347" s="7">
        <f t="shared" si="55"/>
        <v>5.029202316513306</v>
      </c>
      <c r="I347" s="7">
        <f t="shared" si="56"/>
        <v>0</v>
      </c>
    </row>
    <row r="348" spans="1:9" x14ac:dyDescent="0.2">
      <c r="A348" s="27">
        <f t="shared" si="51"/>
        <v>333</v>
      </c>
      <c r="B348" s="26">
        <f t="shared" si="58"/>
        <v>13454.574396378048</v>
      </c>
      <c r="C348" s="27">
        <f t="shared" si="31"/>
        <v>20.574983373927253</v>
      </c>
      <c r="D348" s="27">
        <f t="shared" si="52"/>
        <v>4684.2692982574245</v>
      </c>
      <c r="E348" s="8">
        <f t="shared" si="57"/>
        <v>16.626815690645266</v>
      </c>
      <c r="F348" s="8">
        <f t="shared" si="53"/>
        <v>406.62681569064529</v>
      </c>
      <c r="G348" s="7">
        <f t="shared" si="54"/>
        <v>291.00686823255825</v>
      </c>
      <c r="H348" s="7">
        <f t="shared" si="55"/>
        <v>5.0487529549633337</v>
      </c>
      <c r="I348" s="7">
        <f t="shared" si="56"/>
        <v>0</v>
      </c>
    </row>
    <row r="349" spans="1:9" x14ac:dyDescent="0.2">
      <c r="A349" s="27">
        <f t="shared" si="51"/>
        <v>334</v>
      </c>
      <c r="B349" s="26">
        <f t="shared" si="58"/>
        <v>13496.283577006821</v>
      </c>
      <c r="C349" s="27">
        <f t="shared" si="31"/>
        <v>20.638765822386429</v>
      </c>
      <c r="D349" s="27">
        <f t="shared" si="52"/>
        <v>4704.8442816313518</v>
      </c>
      <c r="E349" s="8">
        <f t="shared" si="57"/>
        <v>16.681558856223351</v>
      </c>
      <c r="F349" s="8">
        <f t="shared" si="53"/>
        <v>406.68155885622338</v>
      </c>
      <c r="G349" s="7">
        <f t="shared" si="54"/>
        <v>291.01666212240838</v>
      </c>
      <c r="H349" s="7">
        <f t="shared" si="55"/>
        <v>5.0683407346635931</v>
      </c>
      <c r="I349" s="7">
        <f t="shared" si="56"/>
        <v>0</v>
      </c>
    </row>
    <row r="350" spans="1:9" x14ac:dyDescent="0.2">
      <c r="A350" s="27">
        <f t="shared" si="51"/>
        <v>335</v>
      </c>
      <c r="B350" s="26">
        <f t="shared" si="58"/>
        <v>13538.122056095544</v>
      </c>
      <c r="C350" s="27">
        <f t="shared" si="31"/>
        <v>20.70274599643583</v>
      </c>
      <c r="D350" s="27">
        <f t="shared" si="52"/>
        <v>4725.4830474537384</v>
      </c>
      <c r="E350" s="8">
        <f t="shared" si="57"/>
        <v>16.736411630004802</v>
      </c>
      <c r="F350" s="8">
        <f t="shared" si="53"/>
        <v>406.7364116300048</v>
      </c>
      <c r="G350" s="7">
        <f t="shared" si="54"/>
        <v>291.02647463015785</v>
      </c>
      <c r="H350" s="7">
        <f t="shared" si="55"/>
        <v>5.0879657501625388</v>
      </c>
      <c r="I350" s="7">
        <f t="shared" si="56"/>
        <v>0</v>
      </c>
    </row>
    <row r="351" spans="1:9" x14ac:dyDescent="0.2">
      <c r="A351" s="27">
        <f t="shared" si="51"/>
        <v>336</v>
      </c>
      <c r="B351" s="26">
        <f t="shared" si="58"/>
        <v>13580.090234469442</v>
      </c>
      <c r="C351" s="27">
        <f t="shared" si="31"/>
        <v>20.766924509024786</v>
      </c>
      <c r="D351" s="27">
        <f t="shared" si="52"/>
        <v>4746.1857934501741</v>
      </c>
      <c r="E351" s="8">
        <f t="shared" si="57"/>
        <v>16.791374308549809</v>
      </c>
      <c r="F351" s="8">
        <f t="shared" si="53"/>
        <v>406.79137430854979</v>
      </c>
      <c r="G351" s="7">
        <f t="shared" si="54"/>
        <v>291.03630580313455</v>
      </c>
      <c r="H351" s="7">
        <f t="shared" si="55"/>
        <v>5.1076280961159455</v>
      </c>
      <c r="I351" s="7">
        <f t="shared" si="56"/>
        <v>0</v>
      </c>
    </row>
    <row r="352" spans="1:9" x14ac:dyDescent="0.2">
      <c r="A352" s="27">
        <f t="shared" si="51"/>
        <v>337</v>
      </c>
      <c r="B352" s="26">
        <f t="shared" si="58"/>
        <v>13622.188514196299</v>
      </c>
      <c r="C352" s="27">
        <f t="shared" si="31"/>
        <v>20.831301975002763</v>
      </c>
      <c r="D352" s="27">
        <f t="shared" si="52"/>
        <v>4766.9527179591987</v>
      </c>
      <c r="E352" s="8">
        <f t="shared" si="57"/>
        <v>16.846447188885925</v>
      </c>
      <c r="F352" s="8">
        <f t="shared" si="53"/>
        <v>406.84644718888592</v>
      </c>
      <c r="G352" s="7">
        <f t="shared" si="54"/>
        <v>291.0461556887185</v>
      </c>
      <c r="H352" s="7">
        <f t="shared" si="55"/>
        <v>5.1273278672838387</v>
      </c>
      <c r="I352" s="7">
        <f t="shared" si="56"/>
        <v>0</v>
      </c>
    </row>
    <row r="353" spans="1:9" x14ac:dyDescent="0.2">
      <c r="A353" s="27">
        <f t="shared" si="51"/>
        <v>338</v>
      </c>
      <c r="B353" s="26">
        <f t="shared" si="58"/>
        <v>13664.41729859031</v>
      </c>
      <c r="C353" s="27">
        <f t="shared" si="31"/>
        <v>20.895879011125274</v>
      </c>
      <c r="D353" s="27">
        <f t="shared" si="52"/>
        <v>4787.7840199342018</v>
      </c>
      <c r="E353" s="8">
        <f t="shared" si="57"/>
        <v>16.901630568510882</v>
      </c>
      <c r="F353" s="8">
        <f t="shared" si="53"/>
        <v>406.90163056851088</v>
      </c>
      <c r="G353" s="7">
        <f t="shared" si="54"/>
        <v>291.05602433434251</v>
      </c>
      <c r="H353" s="7">
        <f t="shared" si="55"/>
        <v>5.1470651585318592</v>
      </c>
      <c r="I353" s="7">
        <f t="shared" si="56"/>
        <v>0</v>
      </c>
    </row>
    <row r="354" spans="1:9" x14ac:dyDescent="0.2">
      <c r="I354" s="7">
        <f>SUM(I16:I353)</f>
        <v>78</v>
      </c>
    </row>
  </sheetData>
  <phoneticPr fontId="2" type="noConversion"/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2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12</vt:i4>
      </vt:variant>
    </vt:vector>
  </HeadingPairs>
  <TitlesOfParts>
    <vt:vector size="14" baseType="lpstr">
      <vt:lpstr>Tabelle1</vt:lpstr>
      <vt:lpstr>Tabelle2</vt:lpstr>
      <vt:lpstr>Ausstoss</vt:lpstr>
      <vt:lpstr>CO2_to_ppm</vt:lpstr>
      <vt:lpstr>dSab_0</vt:lpstr>
      <vt:lpstr>dt</vt:lpstr>
      <vt:lpstr>Exi</vt:lpstr>
      <vt:lpstr>Exponent</vt:lpstr>
      <vt:lpstr>Faktor</vt:lpstr>
      <vt:lpstr>ppm_0</vt:lpstr>
      <vt:lpstr>prozent</vt:lpstr>
      <vt:lpstr>Rueck</vt:lpstr>
      <vt:lpstr>Sab_0</vt:lpstr>
      <vt:lpstr>sigma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Jannes von Bargen</dc:creator>
  <cp:lastModifiedBy>Jannes Vonbargen</cp:lastModifiedBy>
  <cp:lastPrinted>2021-02-12T16:51:10Z</cp:lastPrinted>
  <dcterms:created xsi:type="dcterms:W3CDTF">2020-05-12T16:06:14Z</dcterms:created>
  <dcterms:modified xsi:type="dcterms:W3CDTF">2021-12-28T14:52:35Z</dcterms:modified>
</cp:coreProperties>
</file>